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760" tabRatio="817" activeTab="7"/>
  </bookViews>
  <sheets>
    <sheet name="入力上の注意" sheetId="12" r:id="rId1"/>
    <sheet name="入力シート" sheetId="8" r:id="rId2"/>
    <sheet name="①申請書" sheetId="9" r:id="rId3"/>
    <sheet name="②営業経歴書" sheetId="10" r:id="rId4"/>
    <sheet name="③委任状" sheetId="4" r:id="rId5"/>
    <sheet name="④使用印鑑届" sheetId="5" r:id="rId6"/>
    <sheet name="⑤暴力団排除誓約書" sheetId="13" r:id="rId7"/>
    <sheet name="⑥登録票" sheetId="7" r:id="rId8"/>
  </sheets>
  <definedNames>
    <definedName name="_xlnm.Print_Area" localSheetId="4">'③委任状'!$A$1:$AV$32</definedName>
    <definedName name="_xlnm.Print_Area" localSheetId="5">'④使用印鑑届'!$A$1:$AV$29</definedName>
    <definedName name="_xlnm.Print_Area" localSheetId="7">'⑥登録票'!$A$4:$BP$126</definedName>
    <definedName name="_xlnm.Print_Area" localSheetId="1">入力シート!$A$1:$AD$60</definedName>
    <definedName name="_xlnm.Print_Area" localSheetId="2">'①申請書'!$A$1:$AI$36</definedName>
    <definedName name="_xlnm.Print_Area" localSheetId="3">'②営業経歴書'!$A$1:$AH$39</definedName>
    <definedName name="_xlnm.Print_Area" localSheetId="0">入力上の注意!$A$1:$X$39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<sst xmlns="http://schemas.openxmlformats.org/spreadsheetml/2006/main" xmlns:r="http://schemas.openxmlformats.org/officeDocument/2006/relationships" count="333" uniqueCount="333">
  <si>
    <t>2</t>
  </si>
  <si>
    <t>①</t>
  </si>
  <si>
    <t>代理人を置く営業所
（建設工事の場合は建設業法上の許可を受けた営業所であること。）</t>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3"/>
  </si>
  <si>
    <t>－</t>
  </si>
  <si>
    <t>FAX番号</t>
    <rPh sb="3" eb="5">
      <t>バンゴウ</t>
    </rPh>
    <phoneticPr fontId="3"/>
  </si>
  <si>
    <t>那珂川町物品－２</t>
    <rPh sb="0" eb="4">
      <t>ナカガワマチ</t>
    </rPh>
    <rPh sb="4" eb="6">
      <t>ブッピン</t>
    </rPh>
    <phoneticPr fontId="3"/>
  </si>
  <si>
    <t>商号又は名称</t>
    <rPh sb="0" eb="2">
      <t>ショウゴウ</t>
    </rPh>
    <rPh sb="2" eb="3">
      <t>マタ</t>
    </rPh>
    <rPh sb="4" eb="6">
      <t>メイショウ</t>
    </rPh>
    <phoneticPr fontId="3"/>
  </si>
  <si>
    <t>千円</t>
    <rPh sb="0" eb="1">
      <t>セン</t>
    </rPh>
    <rPh sb="1" eb="2">
      <t>エン</t>
    </rPh>
    <phoneticPr fontId="3"/>
  </si>
  <si>
    <t>営業所等ヨミ</t>
    <rPh sb="0" eb="3">
      <t>エイギョウショ</t>
    </rPh>
    <rPh sb="3" eb="4">
      <t>トウ</t>
    </rPh>
    <phoneticPr fontId="3"/>
  </si>
  <si>
    <t>商号又は名称</t>
    <rPh sb="0" eb="3">
      <t>ショウゴウマタ</t>
    </rPh>
    <rPh sb="4" eb="6">
      <t>メイショウ</t>
    </rPh>
    <phoneticPr fontId="3"/>
  </si>
  <si>
    <t>しますので届け出ます。</t>
    <rPh sb="5" eb="6">
      <t>トド</t>
    </rPh>
    <rPh sb="7" eb="8">
      <t>デ</t>
    </rPh>
    <phoneticPr fontId="3"/>
  </si>
  <si>
    <t>郵便番号</t>
    <rPh sb="0" eb="4">
      <t>ユウビンバンゴウ</t>
    </rPh>
    <phoneticPr fontId="3"/>
  </si>
  <si>
    <t>３　契約の履行に関すること。</t>
    <rPh sb="2" eb="4">
      <t>ケイヤク</t>
    </rPh>
    <rPh sb="5" eb="7">
      <t>リコウ</t>
    </rPh>
    <rPh sb="8" eb="9">
      <t>カン</t>
    </rPh>
    <phoneticPr fontId="3"/>
  </si>
  <si>
    <t>（名称）</t>
    <rPh sb="1" eb="3">
      <t>メイショウ</t>
    </rPh>
    <phoneticPr fontId="3"/>
  </si>
  <si>
    <t>所在地</t>
    <rPh sb="0" eb="3">
      <t>ショザイチ</t>
    </rPh>
    <phoneticPr fontId="3"/>
  </si>
  <si>
    <t>年</t>
    <rPh sb="0" eb="1">
      <t>ネン</t>
    </rPh>
    <phoneticPr fontId="3"/>
  </si>
  <si>
    <t>営業年数</t>
    <rPh sb="0" eb="2">
      <t>エイギョウ</t>
    </rPh>
    <rPh sb="2" eb="4">
      <t>ネンスウ</t>
    </rPh>
    <phoneticPr fontId="3"/>
  </si>
  <si>
    <t>２　契約の締結に関すること。</t>
    <rPh sb="2" eb="4">
      <t>ケイヤク</t>
    </rPh>
    <rPh sb="5" eb="7">
      <t>テイケツ</t>
    </rPh>
    <rPh sb="8" eb="9">
      <t>カン</t>
    </rPh>
    <phoneticPr fontId="3"/>
  </si>
  <si>
    <t>商号または名称</t>
    <rPh sb="0" eb="2">
      <t>ショウゴウ</t>
    </rPh>
    <rPh sb="5" eb="7">
      <t>メイショウ</t>
    </rPh>
    <phoneticPr fontId="3"/>
  </si>
  <si>
    <t>電話番号</t>
    <rPh sb="0" eb="2">
      <t>デンワ</t>
    </rPh>
    <rPh sb="2" eb="4">
      <t>バンゴウ</t>
    </rPh>
    <phoneticPr fontId="3"/>
  </si>
  <si>
    <t>氏名（カナ）</t>
    <rPh sb="0" eb="2">
      <t>シメイ</t>
    </rPh>
    <phoneticPr fontId="3"/>
  </si>
  <si>
    <t>漢
字</t>
    <rPh sb="0" eb="3">
      <t>カンジ</t>
    </rPh>
    <phoneticPr fontId="3"/>
  </si>
  <si>
    <t>４　代金の請求に関すること。</t>
    <rPh sb="2" eb="4">
      <t>ダイキン</t>
    </rPh>
    <rPh sb="5" eb="7">
      <t>セイキュウ</t>
    </rPh>
    <rPh sb="8" eb="9">
      <t>カン</t>
    </rPh>
    <phoneticPr fontId="3"/>
  </si>
  <si>
    <t>1列</t>
    <rPh sb="1" eb="2">
      <t>れつ</t>
    </rPh>
    <phoneticPr fontId="3" type="Hiragana"/>
  </si>
  <si>
    <t>１　入札及び見積りに関すること。</t>
    <rPh sb="2" eb="4">
      <t>ニュウサツ</t>
    </rPh>
    <rPh sb="4" eb="5">
      <t>オヨ</t>
    </rPh>
    <rPh sb="6" eb="8">
      <t>ミツモリ</t>
    </rPh>
    <rPh sb="10" eb="11">
      <t>カン</t>
    </rPh>
    <phoneticPr fontId="3"/>
  </si>
  <si>
    <t>〈委任事項〉</t>
    <rPh sb="1" eb="3">
      <t>イニン</t>
    </rPh>
    <rPh sb="3" eb="5">
      <t>ジコウ</t>
    </rPh>
    <phoneticPr fontId="3"/>
  </si>
  <si>
    <t>那珂川町入札参加資格審査登録票（物品供給）</t>
    <rPh sb="0" eb="4">
      <t>ナカガワマチ</t>
    </rPh>
    <rPh sb="4" eb="6">
      <t>ニュウサツ</t>
    </rPh>
    <rPh sb="6" eb="8">
      <t>サンカ</t>
    </rPh>
    <rPh sb="8" eb="10">
      <t>シカク</t>
    </rPh>
    <rPh sb="10" eb="12">
      <t>シンサ</t>
    </rPh>
    <rPh sb="12" eb="14">
      <t>トウロク</t>
    </rPh>
    <rPh sb="14" eb="15">
      <t>ヒョウ</t>
    </rPh>
    <rPh sb="16" eb="18">
      <t>ブッピン</t>
    </rPh>
    <rPh sb="18" eb="20">
      <t>キョウキュウ</t>
    </rPh>
    <phoneticPr fontId="3"/>
  </si>
  <si>
    <t>(業)</t>
  </si>
  <si>
    <t>　</t>
  </si>
  <si>
    <t>基準日</t>
    <rPh sb="0" eb="3">
      <t>きじゅんび</t>
    </rPh>
    <phoneticPr fontId="3" type="Hiragana"/>
  </si>
  <si>
    <t>職氏名</t>
    <rPh sb="0" eb="1">
      <t>ショク</t>
    </rPh>
    <rPh sb="1" eb="3">
      <t>シメイ</t>
    </rPh>
    <phoneticPr fontId="3"/>
  </si>
  <si>
    <t>ふりがな</t>
  </si>
  <si>
    <t>略号</t>
    <rPh sb="0" eb="2">
      <t>リャクゴウ</t>
    </rPh>
    <phoneticPr fontId="3"/>
  </si>
  <si>
    <t>（2）</t>
  </si>
  <si>
    <t>受任者</t>
    <rPh sb="0" eb="3">
      <t>ジュニンシャ</t>
    </rPh>
    <phoneticPr fontId="3"/>
  </si>
  <si>
    <t>○自己資本額については、純資産合計を記入してください。
○個人営業にあっては、次年度繰越純資本金(元入金）を記入すること。</t>
    <rPh sb="1" eb="3">
      <t>じこ</t>
    </rPh>
    <rPh sb="3" eb="5">
      <t>しほん</t>
    </rPh>
    <rPh sb="5" eb="6">
      <t>がく</t>
    </rPh>
    <rPh sb="12" eb="13">
      <t>じゅん</t>
    </rPh>
    <rPh sb="13" eb="15">
      <t>しさん</t>
    </rPh>
    <rPh sb="15" eb="17">
      <t>ごうけい</t>
    </rPh>
    <rPh sb="18" eb="19">
      <t>き</t>
    </rPh>
    <rPh sb="19" eb="20">
      <t>にゅう</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3" type="Hiragana"/>
  </si>
  <si>
    <t>1</t>
  </si>
  <si>
    <t>受任者印</t>
    <rPh sb="0" eb="3">
      <t>ジュニンシャ</t>
    </rPh>
    <rPh sb="3" eb="4">
      <t>イン</t>
    </rPh>
    <phoneticPr fontId="3"/>
  </si>
  <si>
    <t>申請区分</t>
    <rPh sb="0" eb="2">
      <t>シンセイ</t>
    </rPh>
    <rPh sb="2" eb="4">
      <t>クブン</t>
    </rPh>
    <phoneticPr fontId="3"/>
  </si>
  <si>
    <t>協業組合</t>
    <rPh sb="0" eb="2">
      <t>キョウギョウ</t>
    </rPh>
    <rPh sb="2" eb="4">
      <t>クミアイ</t>
    </rPh>
    <phoneticPr fontId="3"/>
  </si>
  <si>
    <t>同順位確認</t>
    <rPh sb="0" eb="1">
      <t>どう</t>
    </rPh>
    <rPh sb="1" eb="3">
      <t>じゅんい</t>
    </rPh>
    <rPh sb="3" eb="5">
      <t>かくにん</t>
    </rPh>
    <phoneticPr fontId="3" type="Hiragana"/>
  </si>
  <si>
    <t>商号</t>
    <rPh sb="0" eb="2">
      <t>ショウゴウ</t>
    </rPh>
    <phoneticPr fontId="3"/>
  </si>
  <si>
    <t>ＦＡＸ番号</t>
    <rPh sb="3" eb="5">
      <t>バンゴウ</t>
    </rPh>
    <phoneticPr fontId="3"/>
  </si>
  <si>
    <t>（所在地）</t>
    <rPh sb="1" eb="4">
      <t>ショザイチ</t>
    </rPh>
    <phoneticPr fontId="3"/>
  </si>
  <si>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3"/>
  </si>
  <si>
    <t>薬品類</t>
    <rPh sb="0" eb="2">
      <t>ヤクヒン</t>
    </rPh>
    <rPh sb="2" eb="3">
      <t>ルイ</t>
    </rPh>
    <phoneticPr fontId="3"/>
  </si>
  <si>
    <t>有限会社</t>
    <rPh sb="0" eb="4">
      <t>ユウゲンガイシャ</t>
    </rPh>
    <phoneticPr fontId="3"/>
  </si>
  <si>
    <t>OA機器</t>
    <rPh sb="2" eb="4">
      <t>キキ</t>
    </rPh>
    <phoneticPr fontId="3"/>
  </si>
  <si>
    <t>②</t>
  </si>
  <si>
    <t>住所</t>
    <rPh sb="0" eb="2">
      <t>ジュウショ</t>
    </rPh>
    <phoneticPr fontId="3"/>
  </si>
  <si>
    <t>４　その他</t>
    <rPh sb="4" eb="5">
      <t>タ</t>
    </rPh>
    <phoneticPr fontId="3"/>
  </si>
  <si>
    <t>郵便番号</t>
    <rPh sb="0" eb="2">
      <t>ユウビン</t>
    </rPh>
    <rPh sb="2" eb="4">
      <t>バンゴウ</t>
    </rPh>
    <phoneticPr fontId="3"/>
  </si>
  <si>
    <t>受 任 者</t>
    <rPh sb="0" eb="1">
      <t>ウケ</t>
    </rPh>
    <rPh sb="2" eb="3">
      <t>ニン</t>
    </rPh>
    <rPh sb="4" eb="5">
      <t>シャ</t>
    </rPh>
    <phoneticPr fontId="3"/>
  </si>
  <si>
    <t>視聴覚機器</t>
    <rPh sb="0" eb="3">
      <t>シチョウカク</t>
    </rPh>
    <rPh sb="3" eb="5">
      <t>キキ</t>
    </rPh>
    <phoneticPr fontId="3"/>
  </si>
  <si>
    <t>事務用機器</t>
    <rPh sb="0" eb="3">
      <t>じむよう</t>
    </rPh>
    <rPh sb="3" eb="5">
      <t>きき</t>
    </rPh>
    <phoneticPr fontId="3" type="Hiragana"/>
  </si>
  <si>
    <t>住所又は所在地</t>
    <rPh sb="0" eb="2">
      <t>ジュウショ</t>
    </rPh>
    <rPh sb="2" eb="3">
      <t>マタ</t>
    </rPh>
    <rPh sb="4" eb="7">
      <t>ショザイチ</t>
    </rPh>
    <phoneticPr fontId="3"/>
  </si>
  <si>
    <t>委　　任　　状</t>
    <rPh sb="0" eb="1">
      <t>イ</t>
    </rPh>
    <rPh sb="3" eb="4">
      <t>ニン</t>
    </rPh>
    <rPh sb="6" eb="7">
      <t>ジョウ</t>
    </rPh>
    <phoneticPr fontId="3"/>
  </si>
  <si>
    <t>創業年月日</t>
    <rPh sb="0" eb="2">
      <t>そうぎょう</t>
    </rPh>
    <rPh sb="2" eb="4">
      <t>ねんげつ</t>
    </rPh>
    <rPh sb="4" eb="5">
      <t>ひ</t>
    </rPh>
    <phoneticPr fontId="3" type="Hiragana"/>
  </si>
  <si>
    <t>連絡先</t>
    <rPh sb="0" eb="3">
      <t>レンラクサキ</t>
    </rPh>
    <phoneticPr fontId="3"/>
  </si>
  <si>
    <t>役員等が暴力団または暴力団員と社会的に非難されるべき関係を有している者</t>
  </si>
  <si>
    <t>本  社</t>
    <rPh sb="0" eb="1">
      <t>ホン</t>
    </rPh>
    <rPh sb="3" eb="4">
      <t>シャ</t>
    </rPh>
    <phoneticPr fontId="3"/>
  </si>
  <si>
    <t>使　用　印　鑑　届</t>
    <rPh sb="0" eb="1">
      <t>シ</t>
    </rPh>
    <rPh sb="2" eb="3">
      <t>ヨウ</t>
    </rPh>
    <rPh sb="4" eb="5">
      <t>イン</t>
    </rPh>
    <rPh sb="6" eb="7">
      <t>カガミ</t>
    </rPh>
    <rPh sb="8" eb="9">
      <t>トド</t>
    </rPh>
    <phoneticPr fontId="3"/>
  </si>
  <si>
    <t>流動負債の額</t>
    <rPh sb="0" eb="2">
      <t>りゅうどう</t>
    </rPh>
    <rPh sb="2" eb="4">
      <t>ふさい</t>
    </rPh>
    <rPh sb="5" eb="6">
      <t>がく</t>
    </rPh>
    <phoneticPr fontId="3" type="Hiragana"/>
  </si>
  <si>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3"/>
  </si>
  <si>
    <t>Eメール
アドレス</t>
  </si>
  <si>
    <t>記</t>
    <rPh sb="0" eb="1">
      <t>キ</t>
    </rPh>
    <phoneticPr fontId="3"/>
  </si>
  <si>
    <t>(同)</t>
  </si>
  <si>
    <t>（7）</t>
  </si>
  <si>
    <t>使用印鑑</t>
    <rPh sb="0" eb="2">
      <t>シヨウ</t>
    </rPh>
    <rPh sb="2" eb="4">
      <t>インカン</t>
    </rPh>
    <phoneticPr fontId="3"/>
  </si>
  <si>
    <t>前回受付番号</t>
    <rPh sb="0" eb="2">
      <t>ゼンカイ</t>
    </rPh>
    <rPh sb="2" eb="6">
      <t>ウケツケバンゴウ</t>
    </rPh>
    <phoneticPr fontId="3"/>
  </si>
  <si>
    <t>計</t>
    <rPh sb="0" eb="1">
      <t>けい</t>
    </rPh>
    <phoneticPr fontId="3" type="Hiragana"/>
  </si>
  <si>
    <t>営業所等名称</t>
    <rPh sb="0" eb="3">
      <t>エイギョウショ</t>
    </rPh>
    <rPh sb="3" eb="4">
      <t>トウ</t>
    </rPh>
    <rPh sb="4" eb="6">
      <t>メイショウ</t>
    </rPh>
    <phoneticPr fontId="3"/>
  </si>
  <si>
    <t>(名)</t>
  </si>
  <si>
    <t>受付番号</t>
    <rPh sb="0" eb="4">
      <t>ウケツケバンゴウ</t>
    </rPh>
    <phoneticPr fontId="3"/>
  </si>
  <si>
    <t>加入している</t>
    <rPh sb="0" eb="2">
      <t>カニュウ</t>
    </rPh>
    <phoneticPr fontId="3"/>
  </si>
  <si>
    <t>受付番号</t>
    <rPh sb="0" eb="2">
      <t>ウケツケ</t>
    </rPh>
    <rPh sb="2" eb="4">
      <t>バンゴウ</t>
    </rPh>
    <phoneticPr fontId="3"/>
  </si>
  <si>
    <t>代表者</t>
    <rPh sb="0" eb="3">
      <t>ダイヒョウシャ</t>
    </rPh>
    <phoneticPr fontId="3"/>
  </si>
  <si>
    <t>千円</t>
    <rPh sb="0" eb="2">
      <t>センエン</t>
    </rPh>
    <phoneticPr fontId="3"/>
  </si>
  <si>
    <t>ビル名等があれば続けて記入してください</t>
    <rPh sb="2" eb="3">
      <t>ナ</t>
    </rPh>
    <rPh sb="3" eb="4">
      <t>トウ</t>
    </rPh>
    <rPh sb="8" eb="9">
      <t>ツヅ</t>
    </rPh>
    <rPh sb="11" eb="12">
      <t>キ</t>
    </rPh>
    <rPh sb="12" eb="13">
      <t>ニュウ</t>
    </rPh>
    <phoneticPr fontId="3"/>
  </si>
  <si>
    <t>受付日</t>
    <rPh sb="0" eb="3">
      <t>ウケツケビ</t>
    </rPh>
    <phoneticPr fontId="3"/>
  </si>
  <si>
    <t>事務用機器</t>
    <rPh sb="0" eb="3">
      <t>ジムヨウ</t>
    </rPh>
    <rPh sb="3" eb="5">
      <t>キキ</t>
    </rPh>
    <phoneticPr fontId="3"/>
  </si>
  <si>
    <t>貴社名</t>
    <rPh sb="0" eb="2">
      <t>キシャ</t>
    </rPh>
    <rPh sb="2" eb="3">
      <t>メイ</t>
    </rPh>
    <phoneticPr fontId="3"/>
  </si>
  <si>
    <t>担当者名</t>
    <rPh sb="0" eb="3">
      <t>タントウシャ</t>
    </rPh>
    <rPh sb="3" eb="4">
      <t>メイ</t>
    </rPh>
    <phoneticPr fontId="3"/>
  </si>
  <si>
    <t>カ
ナ</t>
  </si>
  <si>
    <t>法人の種類を表す略号</t>
    <rPh sb="0" eb="2">
      <t>ホウジン</t>
    </rPh>
    <rPh sb="3" eb="5">
      <t>シュルイ</t>
    </rPh>
    <rPh sb="6" eb="7">
      <t>アラワ</t>
    </rPh>
    <rPh sb="8" eb="9">
      <t>リャク</t>
    </rPh>
    <rPh sb="9" eb="10">
      <t>ゴウ</t>
    </rPh>
    <phoneticPr fontId="3"/>
  </si>
  <si>
    <t>種類</t>
    <rPh sb="0" eb="2">
      <t>シュルイ</t>
    </rPh>
    <phoneticPr fontId="3"/>
  </si>
  <si>
    <t>株式会社</t>
    <rPh sb="0" eb="4">
      <t>カブシキガイシャ</t>
    </rPh>
    <phoneticPr fontId="3"/>
  </si>
  <si>
    <t>特約又は代理している会社名は直接入力してください。
こちらに記入した場合は、特約店・代理店である証明書を添付してください。</t>
    <rPh sb="0" eb="2">
      <t>トクヤク</t>
    </rPh>
    <rPh sb="2" eb="3">
      <t>マタ</t>
    </rPh>
    <rPh sb="4" eb="6">
      <t>ダイリ</t>
    </rPh>
    <rPh sb="10" eb="12">
      <t>カイシャ</t>
    </rPh>
    <rPh sb="12" eb="13">
      <t>ナ</t>
    </rPh>
    <rPh sb="14" eb="16">
      <t>チョクセツ</t>
    </rPh>
    <rPh sb="16" eb="18">
      <t>ニュウリョク</t>
    </rPh>
    <rPh sb="30" eb="32">
      <t>キニュウ</t>
    </rPh>
    <rPh sb="34" eb="36">
      <t>バアイ</t>
    </rPh>
    <rPh sb="38" eb="40">
      <t>トクヤク</t>
    </rPh>
    <rPh sb="40" eb="41">
      <t>テン</t>
    </rPh>
    <rPh sb="42" eb="45">
      <t>ダイリテン</t>
    </rPh>
    <rPh sb="48" eb="51">
      <t>ショウメイショ</t>
    </rPh>
    <rPh sb="52" eb="54">
      <t>テンプ</t>
    </rPh>
    <phoneticPr fontId="3"/>
  </si>
  <si>
    <t>内装品</t>
    <rPh sb="0" eb="3">
      <t>ナイソウヒン</t>
    </rPh>
    <phoneticPr fontId="3"/>
  </si>
  <si>
    <t>氏名（漢字）</t>
    <rPh sb="3" eb="5">
      <t>カンジ</t>
    </rPh>
    <phoneticPr fontId="3"/>
  </si>
  <si>
    <t>名</t>
    <rPh sb="0" eb="1">
      <t>メイ</t>
    </rPh>
    <phoneticPr fontId="3"/>
  </si>
  <si>
    <t>合資会社</t>
    <rPh sb="0" eb="2">
      <t>ゴウシ</t>
    </rPh>
    <rPh sb="2" eb="4">
      <t>ガイシャ</t>
    </rPh>
    <phoneticPr fontId="3"/>
  </si>
  <si>
    <t>知事</t>
    <rPh sb="0" eb="2">
      <t>ちじ</t>
    </rPh>
    <phoneticPr fontId="3" type="Hiragana"/>
  </si>
  <si>
    <t>(資)</t>
    <rPh sb="1" eb="2">
      <t>シ</t>
    </rPh>
    <phoneticPr fontId="3"/>
  </si>
  <si>
    <t>法人にあっては、資本金、積立金、法定準備金及び繰越額を加えた額を記入すること。</t>
    <rPh sb="0" eb="2">
      <t>ホウジン</t>
    </rPh>
    <rPh sb="8" eb="11">
      <t>シホンキン</t>
    </rPh>
    <rPh sb="12" eb="14">
      <t>ツミタテ</t>
    </rPh>
    <rPh sb="14" eb="15">
      <t>キン</t>
    </rPh>
    <rPh sb="16" eb="18">
      <t>ホウテイ</t>
    </rPh>
    <rPh sb="18" eb="21">
      <t>ジュンビキン</t>
    </rPh>
    <rPh sb="21" eb="22">
      <t>オヨ</t>
    </rPh>
    <rPh sb="23" eb="25">
      <t>クリコシ</t>
    </rPh>
    <rPh sb="25" eb="26">
      <t>ガク</t>
    </rPh>
    <rPh sb="27" eb="28">
      <t>クワ</t>
    </rPh>
    <rPh sb="30" eb="31">
      <t>ガク</t>
    </rPh>
    <rPh sb="32" eb="34">
      <t>キニュウ</t>
    </rPh>
    <phoneticPr fontId="3"/>
  </si>
  <si>
    <t>（注意事項）</t>
    <rPh sb="1" eb="3">
      <t>チュウイ</t>
    </rPh>
    <rPh sb="3" eb="5">
      <t>ジコウ</t>
    </rPh>
    <phoneticPr fontId="3"/>
  </si>
  <si>
    <t>結果</t>
    <rPh sb="0" eb="2">
      <t>けっか</t>
    </rPh>
    <phoneticPr fontId="3" type="Hiragana"/>
  </si>
  <si>
    <t>職名（漢字）</t>
    <rPh sb="0" eb="2">
      <t>ショクメイ</t>
    </rPh>
    <rPh sb="3" eb="5">
      <t>カンジ</t>
    </rPh>
    <phoneticPr fontId="3"/>
  </si>
  <si>
    <t>合名会社</t>
    <rPh sb="0" eb="2">
      <t>ゴウメイ</t>
    </rPh>
    <rPh sb="2" eb="4">
      <t>ガイシャ</t>
    </rPh>
    <phoneticPr fontId="3"/>
  </si>
  <si>
    <t>協同組合</t>
    <rPh sb="0" eb="2">
      <t>キョウドウ</t>
    </rPh>
    <rPh sb="2" eb="4">
      <t>クミアイ</t>
    </rPh>
    <phoneticPr fontId="3"/>
  </si>
  <si>
    <t>営業所名称</t>
    <rPh sb="0" eb="2">
      <t>エイギョウ</t>
    </rPh>
    <rPh sb="2" eb="3">
      <t>ジョ</t>
    </rPh>
    <rPh sb="3" eb="5">
      <t>メイショウ</t>
    </rPh>
    <phoneticPr fontId="3"/>
  </si>
  <si>
    <t>資本金</t>
    <rPh sb="0" eb="3">
      <t>シホンキン</t>
    </rPh>
    <phoneticPr fontId="3"/>
  </si>
  <si>
    <t>自己資本額</t>
    <rPh sb="0" eb="2">
      <t>ジコ</t>
    </rPh>
    <rPh sb="2" eb="4">
      <t>シホン</t>
    </rPh>
    <rPh sb="4" eb="5">
      <t>ガク</t>
    </rPh>
    <phoneticPr fontId="3"/>
  </si>
  <si>
    <t>年間平均売上高</t>
    <rPh sb="0" eb="2">
      <t>ネンカン</t>
    </rPh>
    <rPh sb="2" eb="4">
      <t>ヘイキン</t>
    </rPh>
    <rPh sb="4" eb="6">
      <t>ウリアゲ</t>
    </rPh>
    <rPh sb="6" eb="7">
      <t>ダカ</t>
    </rPh>
    <phoneticPr fontId="3"/>
  </si>
  <si>
    <t>技術関係職員</t>
    <rPh sb="0" eb="2">
      <t>ギジュツ</t>
    </rPh>
    <rPh sb="2" eb="4">
      <t>カンケイ</t>
    </rPh>
    <rPh sb="4" eb="6">
      <t>ショクイン</t>
    </rPh>
    <phoneticPr fontId="3"/>
  </si>
  <si>
    <t>従業員</t>
    <rPh sb="0" eb="3">
      <t>ジュウギョウイン</t>
    </rPh>
    <phoneticPr fontId="3"/>
  </si>
  <si>
    <t>技術職員</t>
    <rPh sb="0" eb="2">
      <t>ギジュツ</t>
    </rPh>
    <rPh sb="2" eb="4">
      <t>ショクイン</t>
    </rPh>
    <phoneticPr fontId="3"/>
  </si>
  <si>
    <t>人</t>
    <rPh sb="0" eb="1">
      <t>ニン</t>
    </rPh>
    <phoneticPr fontId="3"/>
  </si>
  <si>
    <t>文字</t>
    <rPh sb="0" eb="2">
      <t>モジ</t>
    </rPh>
    <phoneticPr fontId="3"/>
  </si>
  <si>
    <t>新規</t>
    <rPh sb="0" eb="2">
      <t>シンキ</t>
    </rPh>
    <phoneticPr fontId="3"/>
  </si>
  <si>
    <t>その他</t>
    <rPh sb="2" eb="3">
      <t>タ</t>
    </rPh>
    <phoneticPr fontId="3"/>
  </si>
  <si>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3"/>
  </si>
  <si>
    <t>５　復代理人の選任に関すること。</t>
    <rPh sb="2" eb="3">
      <t>フク</t>
    </rPh>
    <rPh sb="3" eb="6">
      <t>ダイリニン</t>
    </rPh>
    <rPh sb="7" eb="9">
      <t>センニン</t>
    </rPh>
    <rPh sb="10" eb="11">
      <t>カン</t>
    </rPh>
    <phoneticPr fontId="3"/>
  </si>
  <si>
    <t>申請者</t>
    <rPh sb="0" eb="3">
      <t>シンセイシャ</t>
    </rPh>
    <phoneticPr fontId="3"/>
  </si>
  <si>
    <t>申請の区分</t>
    <rPh sb="0" eb="2">
      <t>シンセイ</t>
    </rPh>
    <rPh sb="3" eb="5">
      <t>クブン</t>
    </rPh>
    <phoneticPr fontId="3"/>
  </si>
  <si>
    <t>継続</t>
    <rPh sb="0" eb="2">
      <t>ケイゾク</t>
    </rPh>
    <phoneticPr fontId="3"/>
  </si>
  <si>
    <t>代表者役職名</t>
    <rPh sb="0" eb="2">
      <t>ダイヒョウ</t>
    </rPh>
    <rPh sb="2" eb="3">
      <t>シャ</t>
    </rPh>
    <rPh sb="3" eb="5">
      <t>ヤクショク</t>
    </rPh>
    <rPh sb="5" eb="6">
      <t>ナ</t>
    </rPh>
    <phoneticPr fontId="3"/>
  </si>
  <si>
    <t>商号又は名称（フリガナ）</t>
  </si>
  <si>
    <t>同一番号が選ばれています。</t>
  </si>
  <si>
    <t>代表者氏名</t>
    <rPh sb="0" eb="3">
      <t>ダイヒョウシャ</t>
    </rPh>
    <rPh sb="3" eb="5">
      <t>シメイ</t>
    </rPh>
    <phoneticPr fontId="3"/>
  </si>
  <si>
    <t>置いていない</t>
    <rPh sb="0" eb="1">
      <t>オ</t>
    </rPh>
    <phoneticPr fontId="3"/>
  </si>
  <si>
    <t>代表者氏名（フリガナ）</t>
    <rPh sb="0" eb="3">
      <t>ダイヒョウシャ</t>
    </rPh>
    <rPh sb="4" eb="5">
      <t>ナ</t>
    </rPh>
    <phoneticPr fontId="3"/>
  </si>
  <si>
    <t>都道府県名</t>
    <rPh sb="0" eb="4">
      <t>トドウフケン</t>
    </rPh>
    <rPh sb="4" eb="5">
      <t>ナ</t>
    </rPh>
    <phoneticPr fontId="3"/>
  </si>
  <si>
    <t>市区町村名</t>
    <rPh sb="0" eb="1">
      <t>シ</t>
    </rPh>
    <rPh sb="1" eb="2">
      <t>ク</t>
    </rPh>
    <rPh sb="2" eb="3">
      <t>チョウ</t>
    </rPh>
    <rPh sb="3" eb="4">
      <t>ムラ</t>
    </rPh>
    <rPh sb="4" eb="5">
      <t>ナ</t>
    </rPh>
    <phoneticPr fontId="3"/>
  </si>
  <si>
    <t>有している</t>
    <rPh sb="0" eb="1">
      <t>ユウ</t>
    </rPh>
    <phoneticPr fontId="3"/>
  </si>
  <si>
    <t>有していない</t>
    <rPh sb="0" eb="1">
      <t>ユウ</t>
    </rPh>
    <phoneticPr fontId="3"/>
  </si>
  <si>
    <t>）</t>
  </si>
  <si>
    <t>営業所等所在地</t>
    <rPh sb="0" eb="3">
      <t>エイギョウショ</t>
    </rPh>
    <rPh sb="3" eb="4">
      <t>トウ</t>
    </rPh>
    <rPh sb="4" eb="7">
      <t>ショザイチ</t>
    </rPh>
    <phoneticPr fontId="3"/>
  </si>
  <si>
    <t>置いている</t>
    <rPh sb="0" eb="1">
      <t>オ</t>
    </rPh>
    <phoneticPr fontId="3"/>
  </si>
  <si>
    <t>該当する</t>
    <rPh sb="0" eb="2">
      <t>ガイトウ</t>
    </rPh>
    <phoneticPr fontId="3"/>
  </si>
  <si>
    <t>該当しない</t>
    <rPh sb="0" eb="2">
      <t>ガイトウ</t>
    </rPh>
    <phoneticPr fontId="3"/>
  </si>
  <si>
    <t>加入していない</t>
    <rPh sb="0" eb="2">
      <t>カニュウ</t>
    </rPh>
    <phoneticPr fontId="3"/>
  </si>
  <si>
    <t>申請担当者氏名</t>
    <rPh sb="0" eb="2">
      <t>シンセイ</t>
    </rPh>
    <rPh sb="2" eb="5">
      <t>タントウシャ</t>
    </rPh>
    <rPh sb="5" eb="7">
      <t>シメイ</t>
    </rPh>
    <phoneticPr fontId="3"/>
  </si>
  <si>
    <t>代表者職氏名</t>
    <rPh sb="0" eb="3">
      <t>ダイヒョウシャ</t>
    </rPh>
    <rPh sb="3" eb="4">
      <t>ショク</t>
    </rPh>
    <rPh sb="4" eb="6">
      <t>シメイ</t>
    </rPh>
    <phoneticPr fontId="3"/>
  </si>
  <si>
    <t>印刷不要</t>
    <rPh sb="0" eb="4">
      <t>いんさつふよう</t>
    </rPh>
    <phoneticPr fontId="3" type="Hiragana"/>
  </si>
  <si>
    <t>連絡先電話番号</t>
    <rPh sb="0" eb="2">
      <t>レンラク</t>
    </rPh>
    <rPh sb="2" eb="3">
      <t>サキ</t>
    </rPh>
    <rPh sb="3" eb="5">
      <t>デンワ</t>
    </rPh>
    <rPh sb="5" eb="7">
      <t>バンゴウ</t>
    </rPh>
    <phoneticPr fontId="3"/>
  </si>
  <si>
    <t>所属名・内線</t>
    <rPh sb="0" eb="2">
      <t>ショゾク</t>
    </rPh>
    <rPh sb="2" eb="3">
      <t>ナ</t>
    </rPh>
    <rPh sb="4" eb="5">
      <t>ナイ</t>
    </rPh>
    <rPh sb="5" eb="6">
      <t>セン</t>
    </rPh>
    <phoneticPr fontId="3"/>
  </si>
  <si>
    <t>担当者フリガナ</t>
    <rPh sb="0" eb="3">
      <t>タントウシャ</t>
    </rPh>
    <phoneticPr fontId="3"/>
  </si>
  <si>
    <t>○</t>
  </si>
  <si>
    <t>直前年度の決算</t>
    <rPh sb="0" eb="2">
      <t>ちょくぜん</t>
    </rPh>
    <rPh sb="2" eb="3">
      <t>ねん</t>
    </rPh>
    <rPh sb="3" eb="4">
      <t>ど</t>
    </rPh>
    <rPh sb="5" eb="7">
      <t>けっさん</t>
    </rPh>
    <phoneticPr fontId="3" type="Hiragana"/>
  </si>
  <si>
    <t>③</t>
  </si>
  <si>
    <t>着色部分に入力をお願いいたします。</t>
    <rPh sb="0" eb="2">
      <t>チャクショク</t>
    </rPh>
    <rPh sb="2" eb="4">
      <t>ブブン</t>
    </rPh>
    <rPh sb="5" eb="7">
      <t>ニュウリョク</t>
    </rPh>
    <rPh sb="9" eb="10">
      <t>ネガ</t>
    </rPh>
    <phoneticPr fontId="3"/>
  </si>
  <si>
    <t>-</t>
  </si>
  <si>
    <t>代理人氏名</t>
    <rPh sb="0" eb="3">
      <t>ダイリニン</t>
    </rPh>
    <rPh sb="3" eb="5">
      <t>シメイ</t>
    </rPh>
    <phoneticPr fontId="3"/>
  </si>
  <si>
    <t>代理人ヨミ</t>
    <rPh sb="0" eb="3">
      <t>ダイリニン</t>
    </rPh>
    <phoneticPr fontId="3"/>
  </si>
  <si>
    <t>16</t>
  </si>
  <si>
    <t>職　　名</t>
    <rPh sb="0" eb="1">
      <t>ショク</t>
    </rPh>
    <rPh sb="3" eb="4">
      <t>メイ</t>
    </rPh>
    <phoneticPr fontId="3"/>
  </si>
  <si>
    <t>担当者メールアドレス</t>
    <rPh sb="0" eb="3">
      <t>タントウシャ</t>
    </rPh>
    <phoneticPr fontId="3"/>
  </si>
  <si>
    <t>従業員数</t>
    <rPh sb="0" eb="3">
      <t>ジュウギョウイン</t>
    </rPh>
    <rPh sb="3" eb="4">
      <t>スウ</t>
    </rPh>
    <phoneticPr fontId="3"/>
  </si>
  <si>
    <t>人</t>
    <rPh sb="0" eb="1">
      <t>ヒト</t>
    </rPh>
    <phoneticPr fontId="3"/>
  </si>
  <si>
    <t>所在地ヨミ</t>
    <rPh sb="0" eb="3">
      <t>ショザイチ</t>
    </rPh>
    <phoneticPr fontId="3"/>
  </si>
  <si>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3"/>
  </si>
  <si>
    <t>注１</t>
    <rPh sb="0" eb="1">
      <t>ちゅう</t>
    </rPh>
    <phoneticPr fontId="3" type="Hiragana"/>
  </si>
  <si>
    <t>営業所名称</t>
    <rPh sb="0" eb="3">
      <t>えいぎょうしょ</t>
    </rPh>
    <rPh sb="3" eb="5">
      <t>めいしょう</t>
    </rPh>
    <phoneticPr fontId="3" type="Hiragana"/>
  </si>
  <si>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4" eb="26">
      <t>ゼンカイ</t>
    </rPh>
    <rPh sb="26" eb="28">
      <t>ウケツケ</t>
    </rPh>
    <rPh sb="28" eb="30">
      <t>バンゴウ</t>
    </rPh>
    <rPh sb="31" eb="32">
      <t>ラン</t>
    </rPh>
    <rPh sb="34" eb="36">
      <t>クウラン</t>
    </rPh>
    <rPh sb="38" eb="40">
      <t>シンセイ</t>
    </rPh>
    <phoneticPr fontId="3"/>
  </si>
  <si>
    <t>所在地</t>
    <rPh sb="0" eb="3">
      <t>しょざいち</t>
    </rPh>
    <phoneticPr fontId="3" type="Hiragana"/>
  </si>
  <si>
    <t>郵便番号</t>
    <rPh sb="0" eb="2">
      <t>ゆうびん</t>
    </rPh>
    <rPh sb="2" eb="4">
      <t>ばんごう</t>
    </rPh>
    <phoneticPr fontId="3" type="Hiragana"/>
  </si>
  <si>
    <t>年間
売上高</t>
    <rPh sb="0" eb="2">
      <t>ねんかん</t>
    </rPh>
    <rPh sb="3" eb="5">
      <t>うりあげ</t>
    </rPh>
    <rPh sb="5" eb="6">
      <t>だか</t>
    </rPh>
    <phoneticPr fontId="3" type="Hiragana"/>
  </si>
  <si>
    <t>電話番号</t>
    <rPh sb="0" eb="2">
      <t>でんわ</t>
    </rPh>
    <rPh sb="2" eb="4">
      <t>ばんごう</t>
    </rPh>
    <phoneticPr fontId="3" type="Hiragana"/>
  </si>
  <si>
    <t>大臣</t>
    <rPh sb="0" eb="2">
      <t>だいじん</t>
    </rPh>
    <phoneticPr fontId="3" type="Hiragana"/>
  </si>
  <si>
    <t>（特</t>
    <rPh sb="1" eb="2">
      <t>とく</t>
    </rPh>
    <phoneticPr fontId="3" type="Hiragana"/>
  </si>
  <si>
    <t>（般</t>
    <rPh sb="1" eb="2">
      <t>はん</t>
    </rPh>
    <phoneticPr fontId="3" type="Hiragana"/>
  </si>
  <si>
    <t>申請書提出日</t>
    <rPh sb="0" eb="2">
      <t>しんせい</t>
    </rPh>
    <rPh sb="2" eb="3">
      <t>しょ</t>
    </rPh>
    <rPh sb="3" eb="5">
      <t>ていしゅつ</t>
    </rPh>
    <rPh sb="5" eb="6">
      <t>び</t>
    </rPh>
    <phoneticPr fontId="3" type="Hiragana"/>
  </si>
  <si>
    <t>　令和7・8年度において、那珂川町で行われる物品供給等に係る競争入札に</t>
    <rPh sb="1" eb="3">
      <t>レイワ</t>
    </rPh>
    <rPh sb="6" eb="8">
      <t>ネンド</t>
    </rPh>
    <rPh sb="13" eb="17">
      <t>ナカガワマチ</t>
    </rPh>
    <rPh sb="18" eb="19">
      <t>オコナ</t>
    </rPh>
    <rPh sb="22" eb="24">
      <t>ブッピン</t>
    </rPh>
    <rPh sb="24" eb="26">
      <t>キョウキュウ</t>
    </rPh>
    <rPh sb="26" eb="27">
      <t>トウ</t>
    </rPh>
    <rPh sb="28" eb="29">
      <t>カカ</t>
    </rPh>
    <rPh sb="30" eb="32">
      <t>キョウソウ</t>
    </rPh>
    <rPh sb="32" eb="34">
      <t>ニュウサツ</t>
    </rPh>
    <phoneticPr fontId="3"/>
  </si>
  <si>
    <t>ＦＡＸ番号</t>
    <rPh sb="3" eb="5">
      <t>ばんごう</t>
    </rPh>
    <phoneticPr fontId="3" type="Hiragana"/>
  </si>
  <si>
    <t>営　　　　　業　　　　　所　　　　　欄</t>
    <rPh sb="0" eb="1">
      <t>えい</t>
    </rPh>
    <rPh sb="6" eb="7">
      <t>ぎょう</t>
    </rPh>
    <rPh sb="12" eb="13">
      <t>しょ</t>
    </rPh>
    <rPh sb="18" eb="19">
      <t>らん</t>
    </rPh>
    <phoneticPr fontId="3" type="Hiragana"/>
  </si>
  <si>
    <t>※この様式は１１箇所の営業所が記載できます。必要項目が記載されていれば貴社の様式を添付していただいても結構です。</t>
    <rPh sb="3" eb="5">
      <t>ようしき</t>
    </rPh>
    <rPh sb="8" eb="10">
      <t>かしょ</t>
    </rPh>
    <rPh sb="11" eb="13">
      <t>えいぎょう</t>
    </rPh>
    <rPh sb="13" eb="14">
      <t>しょ</t>
    </rPh>
    <rPh sb="15" eb="17">
      <t>きさい</t>
    </rPh>
    <rPh sb="22" eb="24">
      <t>ひつよう</t>
    </rPh>
    <phoneticPr fontId="3" type="Hiragana"/>
  </si>
  <si>
    <t>⑦</t>
  </si>
  <si>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3"/>
  </si>
  <si>
    <t>外国籍会社</t>
    <rPh sb="0" eb="3">
      <t>がいこくせき</t>
    </rPh>
    <rPh sb="3" eb="5">
      <t>かいしゃ</t>
    </rPh>
    <phoneticPr fontId="3" type="Hiragana"/>
  </si>
  <si>
    <t>日本国籍会社</t>
    <rPh sb="0" eb="2">
      <t>にほん</t>
    </rPh>
    <rPh sb="2" eb="4">
      <t>こくせき</t>
    </rPh>
    <rPh sb="4" eb="6">
      <t>かいしゃ</t>
    </rPh>
    <phoneticPr fontId="3" type="Hiragana"/>
  </si>
  <si>
    <t>(特・般</t>
    <rPh sb="1" eb="2">
      <t>とく</t>
    </rPh>
    <rPh sb="3" eb="4">
      <t>はん</t>
    </rPh>
    <phoneticPr fontId="3" type="Hiragana"/>
  </si>
  <si>
    <t>受付番号、受付日は記入しないこと</t>
    <rPh sb="0" eb="2">
      <t>ウケツケ</t>
    </rPh>
    <rPh sb="2" eb="4">
      <t>バンゴウ</t>
    </rPh>
    <rPh sb="5" eb="7">
      <t>ウケツケ</t>
    </rPh>
    <rPh sb="7" eb="8">
      <t>ビ</t>
    </rPh>
    <rPh sb="9" eb="10">
      <t>キ</t>
    </rPh>
    <rPh sb="10" eb="11">
      <t>ニュウ</t>
    </rPh>
    <phoneticPr fontId="3"/>
  </si>
  <si>
    <t>参加する資格の審査を申請します。</t>
    <rPh sb="0" eb="2">
      <t>サンカ</t>
    </rPh>
    <rPh sb="4" eb="6">
      <t>シカク</t>
    </rPh>
    <rPh sb="7" eb="9">
      <t>シンサ</t>
    </rPh>
    <rPh sb="10" eb="12">
      <t>シンセイ</t>
    </rPh>
    <phoneticPr fontId="3"/>
  </si>
  <si>
    <t>　なお、私は申請にあたり以下のことについて誓約いたします。</t>
    <rPh sb="4" eb="5">
      <t>ワタシ</t>
    </rPh>
    <rPh sb="6" eb="8">
      <t>シンセイ</t>
    </rPh>
    <rPh sb="12" eb="14">
      <t>イカ</t>
    </rPh>
    <rPh sb="21" eb="23">
      <t>セイヤク</t>
    </rPh>
    <phoneticPr fontId="3"/>
  </si>
  <si>
    <t>㈲</t>
  </si>
  <si>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3"/>
  </si>
  <si>
    <t>様</t>
    <rPh sb="0" eb="1">
      <t>サマ</t>
    </rPh>
    <phoneticPr fontId="3"/>
  </si>
  <si>
    <t>（その他の場合は具体的な品名を３つまで記入してください）</t>
    <rPh sb="3" eb="4">
      <t>た</t>
    </rPh>
    <rPh sb="5" eb="7">
      <t>ばあい</t>
    </rPh>
    <rPh sb="8" eb="11">
      <t>ぐたいてき</t>
    </rPh>
    <rPh sb="12" eb="14">
      <t>ひんめい</t>
    </rPh>
    <rPh sb="19" eb="20">
      <t>き</t>
    </rPh>
    <rPh sb="20" eb="21">
      <t>にゅう</t>
    </rPh>
    <phoneticPr fontId="3" type="Hiragana"/>
  </si>
  <si>
    <t>住所又は名称</t>
    <rPh sb="0" eb="2">
      <t>ジュウショ</t>
    </rPh>
    <rPh sb="2" eb="3">
      <t>マタ</t>
    </rPh>
    <rPh sb="4" eb="6">
      <t>メイショウ</t>
    </rPh>
    <phoneticPr fontId="3"/>
  </si>
  <si>
    <t>代表者役職名</t>
    <rPh sb="0" eb="3">
      <t>ダイヒョウシャ</t>
    </rPh>
    <rPh sb="3" eb="5">
      <t>ヤクショク</t>
    </rPh>
    <rPh sb="5" eb="6">
      <t>ナ</t>
    </rPh>
    <phoneticPr fontId="3"/>
  </si>
  <si>
    <t>直前々年度の決算</t>
    <rPh sb="0" eb="2">
      <t>ちょくぜん</t>
    </rPh>
    <rPh sb="3" eb="4">
      <t>ねん</t>
    </rPh>
    <rPh sb="4" eb="5">
      <t>ど</t>
    </rPh>
    <rPh sb="6" eb="8">
      <t>けっさん</t>
    </rPh>
    <phoneticPr fontId="3" type="Hiragana"/>
  </si>
  <si>
    <t>代表者氏名</t>
    <rPh sb="0" eb="3">
      <t>ダイヒョウシャ</t>
    </rPh>
    <rPh sb="3" eb="4">
      <t>シ</t>
    </rPh>
    <rPh sb="4" eb="5">
      <t>メイ</t>
    </rPh>
    <phoneticPr fontId="3"/>
  </si>
  <si>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3"/>
  </si>
  <si>
    <t>営業経歴書</t>
    <rPh sb="0" eb="2">
      <t>エイギョウ</t>
    </rPh>
    <rPh sb="2" eb="4">
      <t>ケイレキ</t>
    </rPh>
    <rPh sb="4" eb="5">
      <t>ショ</t>
    </rPh>
    <phoneticPr fontId="3"/>
  </si>
  <si>
    <t>営業種目</t>
    <rPh sb="0" eb="2">
      <t>エイギョウ</t>
    </rPh>
    <rPh sb="2" eb="4">
      <t>シュモク</t>
    </rPh>
    <phoneticPr fontId="3"/>
  </si>
  <si>
    <t>年間売上額</t>
    <rPh sb="0" eb="2">
      <t>ネンカン</t>
    </rPh>
    <rPh sb="2" eb="4">
      <t>ウリアゲ</t>
    </rPh>
    <rPh sb="4" eb="5">
      <t>ガク</t>
    </rPh>
    <phoneticPr fontId="3"/>
  </si>
  <si>
    <t>　なお、この誓約に虚偽があり、または、この誓約に反した場合は貴町の入札参加資格を失うことに同意します。</t>
    <rPh sb="6" eb="8">
      <t>セイヤク</t>
    </rPh>
    <rPh sb="9" eb="11">
      <t>キョギ</t>
    </rPh>
    <rPh sb="21" eb="23">
      <t>セイヤク</t>
    </rPh>
    <rPh sb="24" eb="25">
      <t>ハン</t>
    </rPh>
    <rPh sb="27" eb="29">
      <t>バアイ</t>
    </rPh>
    <rPh sb="30" eb="31">
      <t>タカ</t>
    </rPh>
    <rPh sb="31" eb="32">
      <t>マチ</t>
    </rPh>
    <rPh sb="33" eb="39">
      <t>ニュウサツサンカシカク</t>
    </rPh>
    <rPh sb="40" eb="41">
      <t>ウシナ</t>
    </rPh>
    <rPh sb="45" eb="47">
      <t>ドウイ</t>
    </rPh>
    <phoneticPr fontId="3"/>
  </si>
  <si>
    <t>13</t>
  </si>
  <si>
    <t>3列</t>
    <rPh sb="1" eb="2">
      <t>れつ</t>
    </rPh>
    <phoneticPr fontId="3" type="Hiragana"/>
  </si>
  <si>
    <t>流動比率</t>
    <rPh sb="0" eb="2">
      <t>リュウドウ</t>
    </rPh>
    <rPh sb="2" eb="4">
      <t>ヒリツ</t>
    </rPh>
    <phoneticPr fontId="3"/>
  </si>
  <si>
    <t>9</t>
  </si>
  <si>
    <t>合計</t>
    <rPh sb="0" eb="2">
      <t>ゴウケイ</t>
    </rPh>
    <phoneticPr fontId="3"/>
  </si>
  <si>
    <t>事務関係職員</t>
    <rPh sb="0" eb="2">
      <t>ジム</t>
    </rPh>
    <rPh sb="2" eb="4">
      <t>カンケイ</t>
    </rPh>
    <rPh sb="4" eb="6">
      <t>ショクイン</t>
    </rPh>
    <phoneticPr fontId="3"/>
  </si>
  <si>
    <t>（Ａ＋Ｂ）/２</t>
  </si>
  <si>
    <t>楽器</t>
    <rPh sb="0" eb="2">
      <t>ガッキ</t>
    </rPh>
    <phoneticPr fontId="3"/>
  </si>
  <si>
    <t>流動資産の額（Ａ）</t>
    <rPh sb="0" eb="2">
      <t>リュウドウ</t>
    </rPh>
    <rPh sb="2" eb="4">
      <t>シサン</t>
    </rPh>
    <rPh sb="5" eb="6">
      <t>ガク</t>
    </rPh>
    <phoneticPr fontId="3"/>
  </si>
  <si>
    <t>流動負債の額（Ｂ）</t>
    <rPh sb="0" eb="2">
      <t>リュウドウ</t>
    </rPh>
    <rPh sb="2" eb="4">
      <t>フサイ</t>
    </rPh>
    <rPh sb="5" eb="6">
      <t>ガク</t>
    </rPh>
    <phoneticPr fontId="3"/>
  </si>
  <si>
    <t>⑤</t>
  </si>
  <si>
    <t>流動比率（Ａ/Ｂ）×100</t>
    <rPh sb="0" eb="2">
      <t>リュウドウ</t>
    </rPh>
    <rPh sb="2" eb="4">
      <t>ヒリツ</t>
    </rPh>
    <phoneticPr fontId="3"/>
  </si>
  <si>
    <t>％</t>
  </si>
  <si>
    <t>その他の内容（10文字以内）</t>
    <rPh sb="2" eb="3">
      <t>た</t>
    </rPh>
    <rPh sb="4" eb="6">
      <t>ないよう</t>
    </rPh>
    <rPh sb="9" eb="11">
      <t>もじ</t>
    </rPh>
    <rPh sb="11" eb="13">
      <t>いない</t>
    </rPh>
    <phoneticPr fontId="3" type="Hiragana"/>
  </si>
  <si>
    <t>物品供給に関する参加希望業種調べ</t>
    <rPh sb="0" eb="2">
      <t>ブッピン</t>
    </rPh>
    <rPh sb="2" eb="4">
      <t>キョウキュウ</t>
    </rPh>
    <rPh sb="5" eb="6">
      <t>カン</t>
    </rPh>
    <rPh sb="8" eb="10">
      <t>サンカ</t>
    </rPh>
    <rPh sb="10" eb="12">
      <t>キボウ</t>
    </rPh>
    <rPh sb="12" eb="14">
      <t>ギョウシュ</t>
    </rPh>
    <rPh sb="14" eb="15">
      <t>シラ</t>
    </rPh>
    <phoneticPr fontId="3"/>
  </si>
  <si>
    <t>登録</t>
    <rPh sb="0" eb="2">
      <t>トウロク</t>
    </rPh>
    <phoneticPr fontId="3"/>
  </si>
  <si>
    <t>業　　種</t>
    <rPh sb="0" eb="1">
      <t>ギョウ</t>
    </rPh>
    <rPh sb="3" eb="4">
      <t>タネ</t>
    </rPh>
    <phoneticPr fontId="3"/>
  </si>
  <si>
    <t>※希望業種「その他」についてはその内容を記入してください。</t>
    <rPh sb="1" eb="3">
      <t>キボウ</t>
    </rPh>
    <rPh sb="3" eb="5">
      <t>ギョウシュ</t>
    </rPh>
    <rPh sb="8" eb="9">
      <t>タ</t>
    </rPh>
    <rPh sb="17" eb="19">
      <t>ナイヨウ</t>
    </rPh>
    <rPh sb="20" eb="22">
      <t>キニュウ</t>
    </rPh>
    <phoneticPr fontId="3"/>
  </si>
  <si>
    <t>特約又は
代理してい
る会社名</t>
    <rPh sb="0" eb="2">
      <t>トクヤク</t>
    </rPh>
    <rPh sb="2" eb="3">
      <t>マタ</t>
    </rPh>
    <rPh sb="5" eb="7">
      <t>ダイリ</t>
    </rPh>
    <rPh sb="12" eb="14">
      <t>カイシャ</t>
    </rPh>
    <rPh sb="14" eb="15">
      <t>ナ</t>
    </rPh>
    <phoneticPr fontId="3"/>
  </si>
  <si>
    <t>5</t>
  </si>
  <si>
    <t>流動資産の額</t>
    <rPh sb="0" eb="2">
      <t>りゅうどう</t>
    </rPh>
    <rPh sb="2" eb="4">
      <t>しさん</t>
    </rPh>
    <rPh sb="5" eb="6">
      <t>がく</t>
    </rPh>
    <phoneticPr fontId="3" type="Hiragana"/>
  </si>
  <si>
    <t>（物品供給）</t>
    <rPh sb="1" eb="3">
      <t>ブッピン</t>
    </rPh>
    <rPh sb="3" eb="5">
      <t>キョウキュウ</t>
    </rPh>
    <phoneticPr fontId="3"/>
  </si>
  <si>
    <t>車両（普通車）</t>
    <rPh sb="0" eb="2">
      <t>しゃりょう</t>
    </rPh>
    <rPh sb="3" eb="6">
      <t>ふつうしゃ</t>
    </rPh>
    <phoneticPr fontId="3" type="Hiragana"/>
  </si>
  <si>
    <t>⑮</t>
  </si>
  <si>
    <t>車両（大型）
（バス・トラック）</t>
    <rPh sb="0" eb="2">
      <t>しゃりょう</t>
    </rPh>
    <rPh sb="3" eb="5">
      <t>おおがた</t>
    </rPh>
    <phoneticPr fontId="3" type="Hiragana"/>
  </si>
  <si>
    <t>④</t>
  </si>
  <si>
    <t>⑩</t>
  </si>
  <si>
    <t>⑬</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</si>
  <si>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3"/>
  </si>
  <si>
    <t>⑰</t>
  </si>
  <si>
    <t>⑯</t>
  </si>
  <si>
    <t>⑧</t>
  </si>
  <si>
    <t>⑪</t>
  </si>
  <si>
    <t>⑭</t>
  </si>
  <si>
    <t>⑥</t>
  </si>
  <si>
    <t>⑨</t>
  </si>
  <si>
    <t>⑫</t>
  </si>
  <si>
    <t>その他</t>
    <rPh sb="2" eb="3">
      <t>た</t>
    </rPh>
    <phoneticPr fontId="3" type="Hiragana"/>
  </si>
  <si>
    <t>家具</t>
    <rPh sb="0" eb="2">
      <t>かぐ</t>
    </rPh>
    <phoneticPr fontId="3" type="Hiragana"/>
  </si>
  <si>
    <t>複写機</t>
    <rPh sb="0" eb="3">
      <t>ふくしゃき</t>
    </rPh>
    <phoneticPr fontId="3" type="Hiragana"/>
  </si>
  <si>
    <t>印刷機</t>
    <rPh sb="0" eb="3">
      <t>いんさつき</t>
    </rPh>
    <phoneticPr fontId="3" type="Hiragana"/>
  </si>
  <si>
    <t>ＯＡ機器（注１）</t>
    <rPh sb="2" eb="4">
      <t>きき</t>
    </rPh>
    <rPh sb="5" eb="6">
      <t>ちゅう</t>
    </rPh>
    <phoneticPr fontId="3" type="Hiragana"/>
  </si>
  <si>
    <t>事務用品</t>
    <rPh sb="0" eb="2">
      <t>じむ</t>
    </rPh>
    <rPh sb="2" eb="4">
      <t>ようひん</t>
    </rPh>
    <phoneticPr fontId="3" type="Hiragana"/>
  </si>
  <si>
    <t>印刷</t>
    <rPh sb="0" eb="2">
      <t>いんさつ</t>
    </rPh>
    <phoneticPr fontId="3" type="Hiragana"/>
  </si>
  <si>
    <t>給食用機器</t>
    <rPh sb="0" eb="3">
      <t>きゅうしょくよう</t>
    </rPh>
    <rPh sb="3" eb="5">
      <t>きき</t>
    </rPh>
    <phoneticPr fontId="3" type="Hiragana"/>
  </si>
  <si>
    <t>金物類</t>
    <rPh sb="0" eb="2">
      <t>かなもの</t>
    </rPh>
    <rPh sb="2" eb="3">
      <t>るい</t>
    </rPh>
    <phoneticPr fontId="3" type="Hiragana"/>
  </si>
  <si>
    <t>薬品類</t>
    <rPh sb="0" eb="2">
      <t>やくひん</t>
    </rPh>
    <rPh sb="2" eb="3">
      <t>るい</t>
    </rPh>
    <phoneticPr fontId="3" type="Hiragana"/>
  </si>
  <si>
    <t>中</t>
    <rPh sb="0" eb="1">
      <t>なか</t>
    </rPh>
    <phoneticPr fontId="3" type="Hiragana"/>
  </si>
  <si>
    <t>電気製品</t>
    <rPh sb="0" eb="2">
      <t>でんき</t>
    </rPh>
    <rPh sb="2" eb="4">
      <t>せいひん</t>
    </rPh>
    <phoneticPr fontId="3" type="Hiragana"/>
  </si>
  <si>
    <t>スポーツ用品</t>
    <rPh sb="4" eb="6">
      <t>ようひん</t>
    </rPh>
    <phoneticPr fontId="3" type="Hiragana"/>
  </si>
  <si>
    <t>楽器</t>
    <rPh sb="0" eb="2">
      <t>がっき</t>
    </rPh>
    <phoneticPr fontId="3" type="Hiragana"/>
  </si>
  <si>
    <t>３</t>
  </si>
  <si>
    <t>内装品</t>
    <rPh sb="0" eb="2">
      <t>ないそう</t>
    </rPh>
    <rPh sb="2" eb="3">
      <t>ひん</t>
    </rPh>
    <phoneticPr fontId="3" type="Hiragana"/>
  </si>
  <si>
    <t>視聴覚機器</t>
    <rPh sb="0" eb="3">
      <t>しちょうかく</t>
    </rPh>
    <rPh sb="3" eb="5">
      <t>きき</t>
    </rPh>
    <phoneticPr fontId="3" type="Hiragana"/>
  </si>
  <si>
    <t>衣料品</t>
    <rPh sb="0" eb="3">
      <t>いりょうひん</t>
    </rPh>
    <phoneticPr fontId="3" type="Hiragana"/>
  </si>
  <si>
    <t>那珂川町長</t>
    <rPh sb="0" eb="4">
      <t>ナカガワマチ</t>
    </rPh>
    <rPh sb="4" eb="5">
      <t>チョウ</t>
    </rPh>
    <phoneticPr fontId="3"/>
  </si>
  <si>
    <t>2列</t>
    <rPh sb="1" eb="2">
      <t>れつ</t>
    </rPh>
    <phoneticPr fontId="3" type="Hiragana"/>
  </si>
  <si>
    <t>代表者職氏名</t>
    <rPh sb="0" eb="3">
      <t>ダイヒョウシャ</t>
    </rPh>
    <rPh sb="3" eb="6">
      <t>ショクシメイ</t>
    </rPh>
    <phoneticPr fontId="3"/>
  </si>
  <si>
    <t>12</t>
  </si>
  <si>
    <t>ＯＡ機器を申請される方で、複写機・印刷機を取り扱う方は、主とするメーカー名を記入してください</t>
    <rPh sb="2" eb="4">
      <t>きき</t>
    </rPh>
    <rPh sb="5" eb="7">
      <t>しんせい</t>
    </rPh>
    <rPh sb="10" eb="11">
      <t>かた</t>
    </rPh>
    <rPh sb="13" eb="16">
      <t>ふくしゃき</t>
    </rPh>
    <rPh sb="17" eb="20">
      <t>いんさつき</t>
    </rPh>
    <rPh sb="21" eb="22">
      <t>と</t>
    </rPh>
    <rPh sb="23" eb="24">
      <t>あつか</t>
    </rPh>
    <rPh sb="25" eb="26">
      <t>かた</t>
    </rPh>
    <rPh sb="28" eb="29">
      <t>しゅ</t>
    </rPh>
    <rPh sb="36" eb="37">
      <t>めい</t>
    </rPh>
    <rPh sb="38" eb="40">
      <t>きにゅう</t>
    </rPh>
    <phoneticPr fontId="3" type="Hiragana"/>
  </si>
  <si>
    <t>ＯＡ機器を申請される方で、複写機・印刷機を取り扱う方は、主とするメーカー名を記入してください</t>
  </si>
  <si>
    <t>（注１）</t>
    <rPh sb="1" eb="2">
      <t>ちゅう</t>
    </rPh>
    <phoneticPr fontId="3" type="Hiragana"/>
  </si>
  <si>
    <t>複写機（</t>
    <rPh sb="0" eb="3">
      <t>ふくしゃき</t>
    </rPh>
    <phoneticPr fontId="3" type="Hiragana"/>
  </si>
  <si>
    <t>）印刷機（</t>
    <rPh sb="1" eb="4">
      <t>いんさつき</t>
    </rPh>
    <phoneticPr fontId="3" type="Hiragana"/>
  </si>
  <si>
    <t>一般競争（指名競争）入札参加資格審査申請書（物品供給）</t>
    <rPh sb="0" eb="2">
      <t>イッパン</t>
    </rPh>
    <rPh sb="2" eb="4">
      <t>キョウソウ</t>
    </rPh>
    <rPh sb="5" eb="6">
      <t>シ</t>
    </rPh>
    <rPh sb="6" eb="7">
      <t>メイ</t>
    </rPh>
    <rPh sb="7" eb="9">
      <t>キョウソウ</t>
    </rPh>
    <rPh sb="10" eb="12">
      <t>ニュウサツ</t>
    </rPh>
    <rPh sb="12" eb="14">
      <t>サンカ</t>
    </rPh>
    <rPh sb="14" eb="16">
      <t>シカク</t>
    </rPh>
    <rPh sb="16" eb="18">
      <t>シンサ</t>
    </rPh>
    <rPh sb="18" eb="20">
      <t>シンセイ</t>
    </rPh>
    <rPh sb="20" eb="21">
      <t>ショ</t>
    </rPh>
    <rPh sb="22" eb="24">
      <t>ブッピン</t>
    </rPh>
    <rPh sb="24" eb="26">
      <t>キョウキュウ</t>
    </rPh>
    <phoneticPr fontId="3"/>
  </si>
  <si>
    <t>左</t>
    <rPh sb="0" eb="1">
      <t>ひだり</t>
    </rPh>
    <phoneticPr fontId="3" type="Hiragana"/>
  </si>
  <si>
    <t>右</t>
    <rPh sb="0" eb="1">
      <t>みぎ</t>
    </rPh>
    <phoneticPr fontId="3" type="Hiragana"/>
  </si>
  <si>
    <t>3</t>
  </si>
  <si>
    <t>11</t>
  </si>
  <si>
    <t>スポーツ用品</t>
    <rPh sb="4" eb="6">
      <t>ヨウヒン</t>
    </rPh>
    <phoneticPr fontId="3"/>
  </si>
  <si>
    <t>事務用品</t>
    <rPh sb="0" eb="2">
      <t>ジム</t>
    </rPh>
    <rPh sb="2" eb="4">
      <t>ヨウヒン</t>
    </rPh>
    <phoneticPr fontId="3"/>
  </si>
  <si>
    <t>金物類</t>
    <rPh sb="0" eb="2">
      <t>カナモノ</t>
    </rPh>
    <rPh sb="2" eb="3">
      <t>ルイ</t>
    </rPh>
    <phoneticPr fontId="3"/>
  </si>
  <si>
    <t>衣料品</t>
    <rPh sb="0" eb="3">
      <t>イリョウヒン</t>
    </rPh>
    <phoneticPr fontId="3"/>
  </si>
  <si>
    <t>4</t>
  </si>
  <si>
    <t>那珂川町物品－１</t>
    <rPh sb="0" eb="4">
      <t>ナカガワマチ</t>
    </rPh>
    <rPh sb="4" eb="6">
      <t>ブッピン</t>
    </rPh>
    <phoneticPr fontId="3"/>
  </si>
  <si>
    <t>車両（普通車）</t>
    <rPh sb="0" eb="2">
      <t>シャリョウ</t>
    </rPh>
    <rPh sb="3" eb="6">
      <t>フツウシャ</t>
    </rPh>
    <phoneticPr fontId="3"/>
  </si>
  <si>
    <t>黄色タブのシートは直接入力する部分もありますので、入力漏れのないようご注意ください。</t>
    <rPh sb="0" eb="2">
      <t>キイロ</t>
    </rPh>
    <rPh sb="9" eb="11">
      <t>チョクセツ</t>
    </rPh>
    <rPh sb="11" eb="13">
      <t>ニュウリョク</t>
    </rPh>
    <rPh sb="15" eb="17">
      <t>ブブン</t>
    </rPh>
    <rPh sb="25" eb="27">
      <t>ニュウリョク</t>
    </rPh>
    <rPh sb="27" eb="28">
      <t>モ</t>
    </rPh>
    <rPh sb="35" eb="37">
      <t>チュウイ</t>
    </rPh>
    <phoneticPr fontId="3"/>
  </si>
  <si>
    <t>14</t>
  </si>
  <si>
    <t>15</t>
  </si>
  <si>
    <t>１</t>
  </si>
  <si>
    <t>6</t>
  </si>
  <si>
    <t>家具</t>
    <rPh sb="0" eb="2">
      <t>カグ</t>
    </rPh>
    <phoneticPr fontId="3"/>
  </si>
  <si>
    <t>印刷</t>
    <rPh sb="0" eb="2">
      <t>インサツ</t>
    </rPh>
    <phoneticPr fontId="3"/>
  </si>
  <si>
    <t>入力シート</t>
    <rPh sb="0" eb="2">
      <t>にゅうりょく</t>
    </rPh>
    <phoneticPr fontId="3" type="Hiragana"/>
  </si>
  <si>
    <t>２</t>
  </si>
  <si>
    <t>7</t>
  </si>
  <si>
    <t>17</t>
  </si>
  <si>
    <t>8</t>
  </si>
  <si>
    <t>那珂川町物品－３</t>
    <rPh sb="0" eb="4">
      <t>ナカガワマチ</t>
    </rPh>
    <rPh sb="4" eb="6">
      <t>ブッピン</t>
    </rPh>
    <phoneticPr fontId="3"/>
  </si>
  <si>
    <t>電気製品</t>
    <rPh sb="0" eb="2">
      <t>デンキ</t>
    </rPh>
    <rPh sb="2" eb="4">
      <t>セイヒン</t>
    </rPh>
    <phoneticPr fontId="3"/>
  </si>
  <si>
    <t>給食用機器</t>
    <rPh sb="0" eb="2">
      <t>キュウショク</t>
    </rPh>
    <rPh sb="2" eb="3">
      <t>ヨウ</t>
    </rPh>
    <rPh sb="3" eb="5">
      <t>キキ</t>
    </rPh>
    <phoneticPr fontId="3"/>
  </si>
  <si>
    <t>㈱</t>
  </si>
  <si>
    <t>10</t>
  </si>
  <si>
    <t>着色された部分をクリックすると、説明が表示されますのでよく読んで記入をお願いいたします。</t>
    <rPh sb="0" eb="1">
      <t>チャク</t>
    </rPh>
    <rPh sb="1" eb="2">
      <t>イロ</t>
    </rPh>
    <rPh sb="5" eb="6">
      <t>ブ</t>
    </rPh>
    <rPh sb="6" eb="7">
      <t>ブン</t>
    </rPh>
    <rPh sb="16" eb="18">
      <t>セツメイ</t>
    </rPh>
    <rPh sb="19" eb="21">
      <t>ヒョウジ</t>
    </rPh>
    <rPh sb="29" eb="30">
      <t>ヨ</t>
    </rPh>
    <rPh sb="32" eb="33">
      <t>キ</t>
    </rPh>
    <rPh sb="33" eb="34">
      <t>ニュウ</t>
    </rPh>
    <rPh sb="36" eb="37">
      <t>ネガ</t>
    </rPh>
    <phoneticPr fontId="3"/>
  </si>
  <si>
    <t>ＯＡ機器</t>
    <rPh sb="2" eb="4">
      <t>きき</t>
    </rPh>
    <phoneticPr fontId="3" type="Hiragana"/>
  </si>
  <si>
    <t>入力にあたっての注意事項</t>
    <rPh sb="0" eb="2">
      <t>ニュウリョク</t>
    </rPh>
    <rPh sb="8" eb="10">
      <t>チュウイ</t>
    </rPh>
    <rPh sb="10" eb="12">
      <t>ジコウ</t>
    </rPh>
    <phoneticPr fontId="3"/>
  </si>
  <si>
    <t>（注１）</t>
  </si>
  <si>
    <t>創業年月日の欄は1900年以前は和暦表示がされません。創業が1900年以前の会社は、直接和暦を入力するとともに、営業経歴書の営業年数欄も直接入力をお願いいたします。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ケイレキ</t>
    </rPh>
    <rPh sb="60" eb="61">
      <t>ショ</t>
    </rPh>
    <rPh sb="62" eb="64">
      <t>エイギョウ</t>
    </rPh>
    <rPh sb="64" eb="66">
      <t>ネンスウ</t>
    </rPh>
    <rPh sb="66" eb="67">
      <t>ラン</t>
    </rPh>
    <rPh sb="68" eb="70">
      <t>チョクセツ</t>
    </rPh>
    <rPh sb="70" eb="72">
      <t>ニュウリョク</t>
    </rPh>
    <rPh sb="74" eb="75">
      <t>ネガ</t>
    </rPh>
    <phoneticPr fontId="3"/>
  </si>
  <si>
    <t>１　共通事項</t>
    <rPh sb="2" eb="4">
      <t>キョウツウ</t>
    </rPh>
    <rPh sb="4" eb="6">
      <t>ジコウ</t>
    </rPh>
    <phoneticPr fontId="3"/>
  </si>
  <si>
    <t>２　記入方法</t>
    <rPh sb="2" eb="3">
      <t>キ</t>
    </rPh>
    <rPh sb="3" eb="4">
      <t>ニュウ</t>
    </rPh>
    <rPh sb="4" eb="6">
      <t>ホウホウ</t>
    </rPh>
    <phoneticPr fontId="3"/>
  </si>
  <si>
    <t>３　物品に関する注意事項</t>
    <rPh sb="2" eb="4">
      <t>ブッピン</t>
    </rPh>
    <rPh sb="5" eb="6">
      <t>カン</t>
    </rPh>
    <rPh sb="8" eb="10">
      <t>チュウイ</t>
    </rPh>
    <rPh sb="10" eb="12">
      <t>ジコウ</t>
    </rPh>
    <phoneticPr fontId="3"/>
  </si>
  <si>
    <t>ＯＡ機器を申請される方で、複写機・印刷機を取り扱う方は、主とするメーカー名を記入してください。</t>
  </si>
  <si>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3"/>
  </si>
  <si>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3" type="Hiragana"/>
  </si>
  <si>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3" type="Hiragana"/>
  </si>
  <si>
    <t>自己資本額については、基準日直前の決算における自己資本をいうものであり、</t>
    <rPh sb="0" eb="2">
      <t>ジコ</t>
    </rPh>
    <rPh sb="2" eb="4">
      <t>シホン</t>
    </rPh>
    <rPh sb="4" eb="5">
      <t>ガク</t>
    </rPh>
    <rPh sb="11" eb="14">
      <t>キジュンビ</t>
    </rPh>
    <rPh sb="14" eb="16">
      <t>チョクゼン</t>
    </rPh>
    <rPh sb="17" eb="19">
      <t>ケッサン</t>
    </rPh>
    <rPh sb="23" eb="25">
      <t>ジコ</t>
    </rPh>
    <rPh sb="25" eb="27">
      <t>シホン</t>
    </rPh>
    <phoneticPr fontId="3"/>
  </si>
  <si>
    <t>個人営業にあっては、次年度繰越準資本金（元入金）を記入すること。</t>
    <rPh sb="0" eb="2">
      <t>コジン</t>
    </rPh>
    <rPh sb="2" eb="4">
      <t>エイギョウ</t>
    </rPh>
    <rPh sb="10" eb="13">
      <t>ジネンド</t>
    </rPh>
    <rPh sb="13" eb="15">
      <t>クリコシ</t>
    </rPh>
    <rPh sb="15" eb="16">
      <t>ジュン</t>
    </rPh>
    <rPh sb="16" eb="19">
      <t>シホンキン</t>
    </rPh>
    <rPh sb="20" eb="21">
      <t>モト</t>
    </rPh>
    <rPh sb="21" eb="22">
      <t>イ</t>
    </rPh>
    <rPh sb="22" eb="23">
      <t>キン</t>
    </rPh>
    <rPh sb="25" eb="27">
      <t>キニュウ</t>
    </rPh>
    <phoneticPr fontId="3"/>
  </si>
  <si>
    <t xml:space="preserve">㈱、㈲等は環境依存文字を使用してください。
</t>
    <rPh sb="3" eb="4">
      <t>トウ</t>
    </rPh>
    <rPh sb="5" eb="7">
      <t>カンキョウ</t>
    </rPh>
    <rPh sb="7" eb="9">
      <t>イゾン</t>
    </rPh>
    <rPh sb="9" eb="11">
      <t>モジ</t>
    </rPh>
    <rPh sb="12" eb="14">
      <t>シヨウ</t>
    </rPh>
    <phoneticPr fontId="3"/>
  </si>
  <si>
    <t>代表者印(実印）を押してください。</t>
    <rPh sb="0" eb="3">
      <t>ダイヒョウシャ</t>
    </rPh>
    <rPh sb="3" eb="4">
      <t>イン</t>
    </rPh>
    <rPh sb="5" eb="7">
      <t>ジツイン</t>
    </rPh>
    <rPh sb="9" eb="10">
      <t>オ</t>
    </rPh>
    <phoneticPr fontId="3"/>
  </si>
  <si>
    <t>直前々年度の決算（Ａ）</t>
    <rPh sb="0" eb="2">
      <t>チョクゼン</t>
    </rPh>
    <rPh sb="3" eb="4">
      <t>ネン</t>
    </rPh>
    <rPh sb="4" eb="5">
      <t>ド</t>
    </rPh>
    <rPh sb="6" eb="8">
      <t>ケッサン</t>
    </rPh>
    <phoneticPr fontId="3"/>
  </si>
  <si>
    <t>直前年度の決算（Ｂ）</t>
    <rPh sb="0" eb="2">
      <t>チョクゼン</t>
    </rPh>
    <rPh sb="2" eb="3">
      <t>ネン</t>
    </rPh>
    <rPh sb="3" eb="4">
      <t>ド</t>
    </rPh>
    <rPh sb="5" eb="7">
      <t>ケッサン</t>
    </rPh>
    <phoneticPr fontId="3"/>
  </si>
  <si>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3"/>
  </si>
  <si>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3"/>
  </si>
  <si>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3"/>
  </si>
  <si>
    <t>「入力シート」を除くシートには、セル中に書式が入力されていますが、必要に応じて直接入力をしてください。
なお、１度直接入力をした場合、対象セルの自動入力はなくなりますのでご注意ください。</t>
    <rPh sb="1" eb="3">
      <t>ニュウリョク</t>
    </rPh>
    <rPh sb="8" eb="9">
      <t>ノゾ</t>
    </rPh>
    <rPh sb="18" eb="19">
      <t>チュウ</t>
    </rPh>
    <rPh sb="20" eb="22">
      <t>ショシキ</t>
    </rPh>
    <rPh sb="23" eb="25">
      <t>ニュウリョク</t>
    </rPh>
    <rPh sb="56" eb="57">
      <t>ド</t>
    </rPh>
    <rPh sb="57" eb="59">
      <t>チョクセツ</t>
    </rPh>
    <rPh sb="59" eb="61">
      <t>ニュウリョク</t>
    </rPh>
    <rPh sb="64" eb="66">
      <t>バアイ</t>
    </rPh>
    <rPh sb="67" eb="69">
      <t>タイショウ</t>
    </rPh>
    <rPh sb="72" eb="74">
      <t>ジドウ</t>
    </rPh>
    <rPh sb="74" eb="76">
      <t>ニュウリョク</t>
    </rPh>
    <rPh sb="86" eb="88">
      <t>チュウイ</t>
    </rPh>
    <phoneticPr fontId="3"/>
  </si>
  <si>
    <t>黄色タブのシート（営業経歴書、役員名簿）は直接入力してください。</t>
    <rPh sb="0" eb="2">
      <t>キイロ</t>
    </rPh>
    <rPh sb="9" eb="11">
      <t>エイギョウ</t>
    </rPh>
    <rPh sb="11" eb="13">
      <t>ケイレキ</t>
    </rPh>
    <rPh sb="13" eb="14">
      <t>ショ</t>
    </rPh>
    <rPh sb="20" eb="21">
      <t>シャメイ</t>
    </rPh>
    <rPh sb="21" eb="23">
      <t>チョクセツ</t>
    </rPh>
    <rPh sb="23" eb="25">
      <t>ニュウリョク</t>
    </rPh>
    <phoneticPr fontId="3"/>
  </si>
  <si>
    <t>下記の権限を委任します。</t>
    <rPh sb="0" eb="2">
      <t>カキ</t>
    </rPh>
    <rPh sb="3" eb="5">
      <t>ケンゲン</t>
    </rPh>
    <rPh sb="6" eb="8">
      <t>イニン</t>
    </rPh>
    <phoneticPr fontId="3"/>
  </si>
  <si>
    <t>カラー片面印刷</t>
    <rPh sb="3" eb="5">
      <t>カタメン</t>
    </rPh>
    <rPh sb="5" eb="7">
      <t>インサツ</t>
    </rPh>
    <phoneticPr fontId="3"/>
  </si>
  <si>
    <t>暴力団排除に関する誓約書</t>
  </si>
  <si>
    <t>　私は、下記の事項について誓約します。</t>
    <rPh sb="1" eb="2">
      <t>ワタシ</t>
    </rPh>
    <rPh sb="4" eb="6">
      <t>カキ</t>
    </rPh>
    <rPh sb="7" eb="9">
      <t>ジコウ</t>
    </rPh>
    <rPh sb="13" eb="15">
      <t>セイヤク</t>
    </rPh>
    <phoneticPr fontId="3"/>
  </si>
  <si>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3"/>
  </si>
  <si>
    <t>（1）</t>
  </si>
  <si>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</si>
  <si>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3"/>
  </si>
  <si>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</si>
  <si>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3"/>
  </si>
  <si>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</si>
  <si>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3"/>
  </si>
  <si>
    <t>（6）</t>
  </si>
  <si>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3"/>
  </si>
  <si>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3"/>
  </si>
  <si>
    <t>（8）</t>
  </si>
  <si>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3"/>
  </si>
  <si>
    <t>　太枠内のみを、データが反映されているか確認して下さい。（金額等の数字のみ右詰めで記入）</t>
    <rPh sb="12" eb="14">
      <t>ハンエイ</t>
    </rPh>
    <rPh sb="20" eb="22">
      <t>カクニン</t>
    </rPh>
    <rPh sb="29" eb="31">
      <t>キンガク</t>
    </rPh>
    <rPh sb="31" eb="32">
      <t>トウ</t>
    </rPh>
    <rPh sb="33" eb="35">
      <t>スウジ</t>
    </rPh>
    <rPh sb="37" eb="39">
      <t>ミギヅメ</t>
    </rPh>
    <rPh sb="41" eb="43">
      <t>キニュウ</t>
    </rPh>
    <phoneticPr fontId="3"/>
  </si>
  <si>
    <t>「入力シート」の中の着色部分に入力願います。</t>
    <rPh sb="1" eb="3">
      <t>ニュウリョク</t>
    </rPh>
    <rPh sb="8" eb="9">
      <t>ナカ</t>
    </rPh>
    <phoneticPr fontId="3"/>
  </si>
  <si>
    <t>「町内営業所有無」及び「受任者の有無」については、左の欄で「有・無」のどちらかを選択し、「有」の場合は右の欄に入力をお願いします。</t>
    <rPh sb="1" eb="3">
      <t>チョウナイ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3"/>
  </si>
  <si>
    <t>①～⑥のシートが提出用のシートです。③・④は必要に応じて提出してください。</t>
    <rPh sb="8" eb="11">
      <t>テイシュツヨウ</t>
    </rPh>
    <rPh sb="22" eb="24">
      <t>ヒツヨウ</t>
    </rPh>
    <rPh sb="25" eb="26">
      <t>オウ</t>
    </rPh>
    <rPh sb="28" eb="30">
      <t>テイシュツ</t>
    </rPh>
    <phoneticPr fontId="3"/>
  </si>
  <si>
    <t>町内営業所等有無
※那珂川町内に営業所等が置かれている場合、右欄では「有している」を選択してください</t>
    <rPh sb="0" eb="2">
      <t>チョウナイ</t>
    </rPh>
    <rPh sb="2" eb="5">
      <t>エイギョウショ</t>
    </rPh>
    <rPh sb="5" eb="6">
      <t>トウ</t>
    </rPh>
    <rPh sb="6" eb="8">
      <t>ウム</t>
    </rPh>
    <rPh sb="10" eb="14">
      <t>ナカガワマチ</t>
    </rPh>
    <rPh sb="14" eb="15">
      <t>ナイ</t>
    </rPh>
    <rPh sb="15" eb="16">
      <t>オオウチ</t>
    </rPh>
    <rPh sb="16" eb="19">
      <t>エイギョウショ</t>
    </rPh>
    <rPh sb="19" eb="20">
      <t>トウ</t>
    </rPh>
    <rPh sb="21" eb="22">
      <t>オ</t>
    </rPh>
    <rPh sb="27" eb="29">
      <t>バアイ</t>
    </rPh>
    <rPh sb="30" eb="31">
      <t>ミギ</t>
    </rPh>
    <rPh sb="31" eb="32">
      <t>ラン</t>
    </rPh>
    <rPh sb="35" eb="36">
      <t>ユウ</t>
    </rPh>
    <rPh sb="42" eb="44">
      <t>センタク</t>
    </rPh>
    <phoneticPr fontId="3"/>
  </si>
  <si>
    <t>福島泰夫</t>
    <rPh sb="0" eb="2">
      <t>フクシマ</t>
    </rPh>
    <rPh sb="2" eb="4">
      <t>ヤスオ</t>
    </rPh>
    <phoneticPr fontId="3"/>
  </si>
  <si>
    <t>那珂川町長　福　島　泰　夫　様</t>
    <rPh sb="0" eb="4">
      <t>ナカガワマチ</t>
    </rPh>
    <rPh sb="4" eb="5">
      <t>チョウ</t>
    </rPh>
    <rPh sb="6" eb="7">
      <t>フク</t>
    </rPh>
    <rPh sb="8" eb="9">
      <t>シマ</t>
    </rPh>
    <rPh sb="10" eb="11">
      <t>タイ</t>
    </rPh>
    <rPh sb="12" eb="13">
      <t>オット</t>
    </rPh>
    <rPh sb="14" eb="15">
      <t>サマ</t>
    </rPh>
    <phoneticPr fontId="3"/>
  </si>
  <si>
    <t>福島　泰夫</t>
    <rPh sb="0" eb="2">
      <t>フクシマ</t>
    </rPh>
    <rPh sb="3" eb="5">
      <t>ヤスオ</t>
    </rPh>
    <phoneticPr fontId="3"/>
  </si>
  <si>
    <t>　自己または下請契約等の相手方が暴力団等から不当な要求行為を受けた場合は、那珂川町に報告するとともに警察に通報します。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ナカガワマチ</t>
    </rPh>
    <rPh sb="42" eb="44">
      <t>ホウコク</t>
    </rPh>
    <rPh sb="50" eb="52">
      <t>ケイサツ</t>
    </rPh>
    <rPh sb="53" eb="55">
      <t>ツウホウ</t>
    </rPh>
    <phoneticPr fontId="3"/>
  </si>
  <si>
    <r>
      <t>車両（大型）</t>
    </r>
    <r>
      <rPr>
        <b/>
        <sz val="8"/>
        <color auto="1"/>
        <rFont val="ＭＳ Ｐゴシック"/>
      </rPr>
      <t>バス・トラック</t>
    </r>
    <rPh sb="0" eb="2">
      <t>シャリョウ</t>
    </rPh>
    <rPh sb="3" eb="5">
      <t>オオガタ</t>
    </rPh>
    <phoneticPr fontId="3"/>
  </si>
  <si>
    <t>暴力団（暴力団員による不当な行為の防止等に関する法律（平成3年法律第77号。以下「法」という。）第2条第2号に規定する暴力団をいう。以下同じ。）又は暴力団員によりその事業活動を実質的に支配されている者</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3"/>
  </si>
  <si>
    <t>私は、次の者を代理人と定め、令和７年４月１日から令和９年３月３１日まで、</t>
    <rPh sb="0" eb="1">
      <t>ワタシ</t>
    </rPh>
    <rPh sb="3" eb="4">
      <t>ツギ</t>
    </rPh>
    <rPh sb="5" eb="6">
      <t>モノ</t>
    </rPh>
    <rPh sb="7" eb="10">
      <t>ダイリニン</t>
    </rPh>
    <rPh sb="11" eb="12">
      <t>サダ</t>
    </rPh>
    <rPh sb="14" eb="16">
      <t>レイワ</t>
    </rPh>
    <rPh sb="17" eb="18">
      <t>ネン</t>
    </rPh>
    <rPh sb="19" eb="20">
      <t>ガツ</t>
    </rPh>
    <rPh sb="21" eb="22">
      <t>ニチ</t>
    </rPh>
    <rPh sb="24" eb="26">
      <t>レイワ</t>
    </rPh>
    <rPh sb="27" eb="28">
      <t>ネン</t>
    </rPh>
    <rPh sb="29" eb="30">
      <t>ガツ</t>
    </rPh>
    <rPh sb="32" eb="33">
      <t>ヒ</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</si>
</sst>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0000\-000\-0000"/>
  </numFmts>
  <fonts count="44">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font>
    <font>
      <sz val="11"/>
      <color theme="1"/>
      <name val="BIZ UDゴシック"/>
      <family val="3"/>
    </font>
    <font>
      <sz val="11"/>
      <color theme="1"/>
      <name val="ＭＳ Ｐ明朝"/>
      <family val="1"/>
    </font>
    <font>
      <sz val="11"/>
      <color auto="1"/>
      <name val="ＭＳ Ｐ明朝"/>
      <family val="1"/>
    </font>
    <font>
      <sz val="8.5"/>
      <color theme="1"/>
      <name val="ＭＳ Ｐゴシック"/>
      <family val="3"/>
    </font>
    <font>
      <sz val="9"/>
      <color auto="1"/>
      <name val="BIZ UDゴシック"/>
      <family val="3"/>
    </font>
    <font>
      <u/>
      <sz val="11"/>
      <color theme="10"/>
      <name val="ＭＳ Ｐゴシック"/>
      <family val="3"/>
      <scheme val="minor"/>
    </font>
    <font>
      <sz val="12"/>
      <color theme="1"/>
      <name val="ＭＳ Ｐゴシック"/>
      <family val="3"/>
    </font>
    <font>
      <sz val="14"/>
      <color rgb="FFFF0000"/>
      <name val="ＭＳ Ｐゴシック"/>
      <family val="3"/>
    </font>
    <font>
      <sz val="11"/>
      <color rgb="FFFF0000"/>
      <name val="ＭＳ Ｐゴシック"/>
      <family val="3"/>
    </font>
    <font>
      <b/>
      <sz val="8"/>
      <color auto="1"/>
      <name val="ＭＳ Ｐゴシック"/>
      <family val="3"/>
    </font>
    <font>
      <sz val="9"/>
      <color auto="1"/>
      <name val="ＭＳ Ｐゴシック"/>
      <family val="3"/>
    </font>
    <font>
      <sz val="16"/>
      <color theme="1"/>
      <name val="ＭＳ Ｐゴシック"/>
      <family val="3"/>
    </font>
    <font>
      <sz val="10"/>
      <color theme="1"/>
      <name val="ＭＳ Ｐ明朝"/>
      <family val="1"/>
    </font>
    <font>
      <sz val="9"/>
      <color theme="1"/>
      <name val="ＭＳ Ｐ明朝"/>
      <family val="1"/>
    </font>
    <font>
      <sz val="18"/>
      <color theme="1"/>
      <name val="ＭＳ Ｐゴシック"/>
      <family val="3"/>
    </font>
    <font>
      <sz val="12"/>
      <color theme="1"/>
      <name val="BIZ UDゴシック"/>
      <family val="3"/>
    </font>
    <font>
      <sz val="12"/>
      <color theme="1"/>
      <name val="ＭＳ Ｐ明朝"/>
      <family val="1"/>
    </font>
    <font>
      <sz val="14"/>
      <color theme="1"/>
      <name val="ＭＳ Ｐ明朝"/>
      <family val="1"/>
    </font>
    <font>
      <b/>
      <sz val="16"/>
      <color theme="1"/>
      <name val="ＭＳ Ｐゴシック"/>
      <family val="3"/>
    </font>
    <font>
      <sz val="12"/>
      <color rgb="FFFF0000"/>
      <name val="BIZ UDゴシック"/>
      <family val="3"/>
    </font>
    <font>
      <b/>
      <sz val="18"/>
      <color auto="1"/>
      <name val="ＭＳ Ｐゴシック"/>
      <family val="3"/>
    </font>
    <font>
      <sz val="12"/>
      <color auto="1"/>
      <name val="ＭＳ Ｐゴシック"/>
      <family val="3"/>
    </font>
    <font>
      <b/>
      <sz val="11"/>
      <color auto="1"/>
      <name val="ＭＳ Ｐゴシック"/>
      <family val="3"/>
    </font>
    <font>
      <sz val="16"/>
      <color indexed="10"/>
      <name val="ＭＳ Ｐゴシック"/>
      <family val="3"/>
    </font>
    <font>
      <b/>
      <sz val="10"/>
      <color auto="1"/>
      <name val="ＭＳ Ｐゴシック"/>
      <family val="3"/>
    </font>
    <font>
      <b/>
      <sz val="18"/>
      <color indexed="10"/>
      <name val="ＭＳ Ｐゴシック"/>
      <family val="3"/>
    </font>
    <font>
      <sz val="20"/>
      <color indexed="10"/>
      <name val="ＭＳ Ｐゴシック"/>
      <family val="3"/>
    </font>
    <font>
      <b/>
      <sz val="12"/>
      <color auto="1"/>
      <name val="ＭＳ Ｐゴシック"/>
      <family val="3"/>
    </font>
    <font>
      <b/>
      <sz val="9"/>
      <color auto="1"/>
      <name val="ＭＳ Ｐゴシック"/>
      <family val="3"/>
    </font>
    <font>
      <sz val="14"/>
      <color indexed="10"/>
      <name val="ＭＳ Ｐゴシック"/>
      <family val="3"/>
    </font>
    <font>
      <sz val="18"/>
      <color indexed="10"/>
      <name val="ＭＳ Ｐゴシック"/>
      <family val="3"/>
    </font>
    <font>
      <sz val="20"/>
      <color indexed="8"/>
      <name val="ＭＳ Ｐゴシック"/>
      <family val="3"/>
    </font>
    <font>
      <sz val="11"/>
      <color indexed="10"/>
      <name val="ＭＳ Ｐゴシック"/>
      <family val="3"/>
    </font>
    <font>
      <sz val="14"/>
      <color auto="1"/>
      <name val="ＭＳ Ｐゴシック"/>
      <family val="3"/>
    </font>
    <font>
      <sz val="10"/>
      <color auto="1"/>
      <name val="ＭＳ Ｐゴシック"/>
      <family val="3"/>
    </font>
    <font>
      <u/>
      <sz val="9"/>
      <color auto="1"/>
      <name val="ＭＳ Ｐゴシック"/>
      <family val="3"/>
    </font>
    <font>
      <u/>
      <sz val="8"/>
      <color auto="1"/>
      <name val="ＭＳ Ｐゴシック"/>
      <family val="3"/>
    </font>
    <font>
      <b/>
      <sz val="14"/>
      <color auto="1"/>
      <name val="ＭＳ Ｐゴシック"/>
      <family val="3"/>
    </font>
    <font>
      <sz val="18"/>
      <color auto="1"/>
      <name val="ＭＳ Ｐゴシック"/>
      <family val="3"/>
    </font>
    <font>
      <sz val="11"/>
      <color rgb="FFFF0000"/>
      <name val="BIZ UDゴシック"/>
      <family val="3"/>
    </font>
  </fonts>
  <fills count="7">
    <fill>
      <patternFill patternType="none"/>
    </fill>
    <fill>
      <patternFill patternType="gray125"/>
    </fill>
    <fill>
      <patternFill patternType="solid">
        <fgColor rgb="FFCCECFF"/>
        <bgColor indexed="64"/>
      </patternFill>
    </fill>
    <fill>
      <patternFill patternType="solid">
        <fgColor theme="6" tint="0.4"/>
        <bgColor indexed="64"/>
      </patternFill>
    </fill>
    <fill>
      <patternFill patternType="solid">
        <fgColor rgb="FFFFFF00"/>
        <bgColor indexed="64"/>
      </patternFill>
    </fill>
    <fill>
      <patternFill patternType="solid">
        <fgColor indexed="41"/>
        <bgColor indexed="64"/>
      </patternFill>
    </fill>
    <fill>
      <patternFill patternType="solid">
        <fgColor rgb="FFBDFFFF"/>
        <bgColor indexed="64"/>
      </patternFill>
    </fill>
  </fills>
  <borders count="129">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auto="1"/>
      </diagonal>
    </border>
    <border diagonalUp="1">
      <left/>
      <right/>
      <top style="medium">
        <color indexed="64"/>
      </top>
      <bottom style="medium">
        <color indexed="64"/>
      </bottom>
      <diagonal style="thin">
        <color auto="1"/>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style="medium">
        <color indexed="64"/>
      </right>
      <top style="medium">
        <color indexed="64"/>
      </top>
      <bottom style="medium">
        <color indexed="64"/>
      </bottom>
      <diagonal style="thin">
        <color auto="1"/>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style="medium">
        <color rgb="FFFF0000"/>
      </left>
      <right/>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thin">
        <color indexed="64"/>
      </left>
      <right style="medium">
        <color indexed="64"/>
      </right>
      <top style="medium">
        <color indexed="64"/>
      </top>
      <bottom style="medium">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ck">
        <color indexed="10"/>
      </left>
      <right/>
      <top style="thick">
        <color indexed="10"/>
      </top>
      <bottom/>
      <diagonal/>
    </border>
    <border>
      <left style="thick">
        <color indexed="10"/>
      </left>
      <right/>
      <top/>
      <bottom style="thick">
        <color indexed="10"/>
      </bottom>
      <diagonal/>
    </border>
    <border>
      <left/>
      <right/>
      <top style="thick">
        <color indexed="10"/>
      </top>
      <bottom/>
      <diagonal/>
    </border>
    <border>
      <left/>
      <right/>
      <top/>
      <bottom style="thick">
        <color indexed="10"/>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ck">
        <color indexed="10"/>
      </right>
      <top style="thick">
        <color indexed="10"/>
      </top>
      <bottom/>
      <diagonal/>
    </border>
    <border>
      <left/>
      <right style="thick">
        <color indexed="10"/>
      </right>
      <top/>
      <bottom style="thick">
        <color indexed="10"/>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medium">
        <color indexed="64"/>
      </bottom>
      <diagonal/>
    </border>
    <border>
      <left/>
      <right style="dotted">
        <color indexed="64"/>
      </right>
      <top style="medium">
        <color indexed="64"/>
      </top>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bottom/>
      <diagonal/>
    </border>
    <border>
      <left style="dotted">
        <color indexed="64"/>
      </left>
      <right style="dotted">
        <color indexed="64"/>
      </right>
      <top/>
      <bottom style="medium">
        <color indexed="64"/>
      </bottom>
      <diagonal/>
    </border>
    <border>
      <left style="dotted">
        <color indexed="64"/>
      </left>
      <right/>
      <top style="medium">
        <color indexed="64"/>
      </top>
      <bottom style="medium">
        <color indexed="64"/>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xf numFmtId="0" fontId="2" fillId="0" borderId="0">
      <alignment vertical="center"/>
    </xf>
    <xf numFmtId="0" fontId="9"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73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center" vertical="top"/>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0" fillId="0" borderId="0" xfId="0" applyFont="1" applyAlignment="1">
      <alignment horizontal="center" vertical="center"/>
    </xf>
    <xf numFmtId="0" fontId="0" fillId="0" borderId="0" xfId="0" applyFont="1">
      <alignment vertical="center"/>
    </xf>
    <xf numFmtId="0" fontId="0" fillId="0" borderId="1" xfId="0" applyFont="1" applyBorder="1" applyAlignment="1">
      <alignment horizontal="distributed" vertical="center" indent="1"/>
    </xf>
    <xf numFmtId="0" fontId="0" fillId="0" borderId="2" xfId="0" applyFont="1" applyBorder="1" applyAlignment="1">
      <alignment horizontal="distributed" vertical="center" indent="1"/>
    </xf>
    <xf numFmtId="0" fontId="0" fillId="0" borderId="3" xfId="0" applyFont="1" applyBorder="1" applyAlignment="1">
      <alignment horizontal="distributed" vertical="center" indent="1"/>
    </xf>
    <xf numFmtId="0" fontId="0" fillId="0" borderId="4" xfId="0" applyFont="1" applyBorder="1" applyAlignment="1">
      <alignment horizontal="center" vertical="center"/>
    </xf>
    <xf numFmtId="0" fontId="0" fillId="0" borderId="4" xfId="0" applyFont="1" applyBorder="1" applyAlignment="1">
      <alignment horizontal="distributed" vertical="center" indent="1"/>
    </xf>
    <xf numFmtId="0" fontId="0" fillId="0" borderId="5" xfId="0" applyFont="1" applyBorder="1" applyAlignment="1">
      <alignment horizontal="distributed" vertical="center" indent="1"/>
    </xf>
    <xf numFmtId="0" fontId="7" fillId="0" borderId="6" xfId="0" applyFont="1" applyBorder="1" applyAlignment="1">
      <alignment horizontal="distributed" vertical="center" wrapText="1" indent="1"/>
    </xf>
    <xf numFmtId="0" fontId="7" fillId="0" borderId="7" xfId="0" applyFont="1" applyBorder="1" applyAlignment="1">
      <alignment horizontal="distributed" vertical="center" indent="1"/>
    </xf>
    <xf numFmtId="0" fontId="7" fillId="0" borderId="8" xfId="0" applyFont="1" applyBorder="1" applyAlignment="1">
      <alignment horizontal="distributed" vertical="center" indent="1"/>
    </xf>
    <xf numFmtId="0" fontId="0" fillId="0" borderId="9" xfId="0" applyFont="1" applyBorder="1" applyAlignment="1">
      <alignment horizontal="distributed" vertical="center" wrapText="1" indent="1"/>
    </xf>
    <xf numFmtId="0" fontId="0" fillId="0" borderId="7" xfId="0" applyFont="1" applyBorder="1" applyAlignment="1">
      <alignment horizontal="distributed" vertical="center" indent="1"/>
    </xf>
    <xf numFmtId="0" fontId="0" fillId="0" borderId="8"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11" xfId="0" applyFont="1" applyBorder="1" applyAlignment="1">
      <alignment horizontal="distributed" vertical="center" indent="1"/>
    </xf>
    <xf numFmtId="0" fontId="0" fillId="0" borderId="9" xfId="0" applyFont="1" applyBorder="1" applyAlignment="1">
      <alignment horizontal="distributed" vertical="center" indent="1"/>
    </xf>
    <xf numFmtId="0" fontId="0" fillId="0" borderId="12" xfId="0" applyFont="1" applyBorder="1" applyAlignment="1">
      <alignment horizontal="distributed" vertical="center" indent="1"/>
    </xf>
    <xf numFmtId="0" fontId="0" fillId="0" borderId="9" xfId="0" applyFont="1" applyBorder="1" applyAlignment="1">
      <alignment horizontal="center" vertical="center" wrapText="1"/>
    </xf>
    <xf numFmtId="0" fontId="0" fillId="0" borderId="8" xfId="0" applyFont="1" applyBorder="1" applyAlignment="1">
      <alignment horizontal="center" vertical="center"/>
    </xf>
    <xf numFmtId="0" fontId="0" fillId="0" borderId="13" xfId="0" applyFont="1" applyBorder="1" applyAlignment="1">
      <alignment horizontal="distributed" vertical="center" indent="1"/>
    </xf>
    <xf numFmtId="0" fontId="0" fillId="0" borderId="11" xfId="0" applyFont="1" applyBorder="1" applyAlignment="1">
      <alignment horizontal="distributed" vertical="center" wrapText="1" indent="1"/>
    </xf>
    <xf numFmtId="0" fontId="0" fillId="0" borderId="4" xfId="0" applyFont="1" applyBorder="1" applyAlignment="1">
      <alignment horizontal="distributed" vertical="center" wrapText="1" indent="1"/>
    </xf>
    <xf numFmtId="0" fontId="0" fillId="0" borderId="13" xfId="0" applyFont="1" applyBorder="1" applyAlignment="1">
      <alignment horizontal="distributed" vertical="center" wrapText="1" indent="1"/>
    </xf>
    <xf numFmtId="0" fontId="4" fillId="0" borderId="0" xfId="0" applyFont="1" applyBorder="1" applyAlignment="1">
      <alignment horizontal="center" vertical="center"/>
    </xf>
    <xf numFmtId="0" fontId="4" fillId="0" borderId="1" xfId="0" applyFont="1" applyBorder="1" applyAlignment="1">
      <alignment horizontal="distributed" vertical="center" indent="2"/>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4" fillId="0" borderId="14" xfId="0" applyFont="1" applyBorder="1" applyAlignment="1">
      <alignment horizontal="left" vertical="center" wrapText="1"/>
    </xf>
    <xf numFmtId="49" fontId="8" fillId="0" borderId="0" xfId="2" applyNumberFormat="1" applyFont="1" applyAlignment="1">
      <alignment vertical="center"/>
    </xf>
    <xf numFmtId="0" fontId="0" fillId="0" borderId="15" xfId="0" applyFont="1" applyBorder="1" applyAlignment="1">
      <alignment horizontal="distributed" vertical="center" indent="1"/>
    </xf>
    <xf numFmtId="0" fontId="0" fillId="0" borderId="16" xfId="0" applyFont="1" applyBorder="1" applyAlignment="1">
      <alignment horizontal="distributed" vertical="center" indent="1"/>
    </xf>
    <xf numFmtId="0" fontId="0" fillId="0" borderId="17" xfId="0" applyFont="1" applyBorder="1" applyAlignment="1">
      <alignment horizontal="distributed" vertical="center" indent="1"/>
    </xf>
    <xf numFmtId="0" fontId="0" fillId="0" borderId="18" xfId="0" applyFont="1" applyBorder="1" applyAlignment="1">
      <alignment horizontal="center" vertical="center"/>
    </xf>
    <xf numFmtId="0" fontId="0" fillId="0" borderId="18" xfId="0" applyFont="1" applyBorder="1" applyAlignment="1">
      <alignment horizontal="distributed" vertical="center" indent="1"/>
    </xf>
    <xf numFmtId="0" fontId="0" fillId="0" borderId="19" xfId="0" applyFont="1" applyBorder="1" applyAlignment="1">
      <alignment horizontal="distributed" vertical="center" indent="1"/>
    </xf>
    <xf numFmtId="0" fontId="7" fillId="0" borderId="14"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20" xfId="0" applyFont="1" applyBorder="1" applyAlignment="1">
      <alignment horizontal="distributed" vertical="center" indent="1"/>
    </xf>
    <xf numFmtId="0" fontId="0" fillId="0" borderId="21" xfId="0" applyFont="1" applyBorder="1" applyAlignment="1">
      <alignment horizontal="distributed" vertical="center" indent="1"/>
    </xf>
    <xf numFmtId="0" fontId="0" fillId="0" borderId="0" xfId="0" applyFont="1" applyBorder="1" applyAlignment="1">
      <alignment horizontal="distributed" vertical="center" indent="1"/>
    </xf>
    <xf numFmtId="0" fontId="0" fillId="0" borderId="20" xfId="0" applyFont="1" applyBorder="1" applyAlignment="1">
      <alignment horizontal="distributed" vertical="center" indent="1"/>
    </xf>
    <xf numFmtId="0" fontId="0" fillId="0" borderId="22" xfId="0" applyFont="1" applyBorder="1" applyAlignment="1">
      <alignment horizontal="distributed" vertical="center" indent="1"/>
    </xf>
    <xf numFmtId="0" fontId="0" fillId="0" borderId="23" xfId="0" applyFont="1" applyBorder="1" applyAlignment="1">
      <alignment horizontal="distributed" vertical="center" indent="1"/>
    </xf>
    <xf numFmtId="0" fontId="0" fillId="0" borderId="24" xfId="0" applyFont="1" applyBorder="1" applyAlignment="1">
      <alignment horizontal="distributed" vertical="center" inden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25" xfId="0" applyFont="1" applyBorder="1" applyAlignment="1">
      <alignment horizontal="distributed" vertical="center" indent="1"/>
    </xf>
    <xf numFmtId="0" fontId="0" fillId="0" borderId="23" xfId="0" applyFont="1" applyBorder="1" applyAlignment="1">
      <alignment horizontal="distributed" vertical="center" wrapText="1" indent="1"/>
    </xf>
    <xf numFmtId="0" fontId="0" fillId="0" borderId="18" xfId="0" applyFont="1" applyBorder="1" applyAlignment="1">
      <alignment horizontal="distributed" vertical="center" wrapText="1" indent="1"/>
    </xf>
    <xf numFmtId="0" fontId="0" fillId="0" borderId="25" xfId="0" applyFont="1" applyBorder="1" applyAlignment="1">
      <alignment horizontal="distributed" vertical="center" wrapText="1" indent="1"/>
    </xf>
    <xf numFmtId="0" fontId="4" fillId="0" borderId="15" xfId="0" applyFont="1" applyBorder="1" applyAlignment="1">
      <alignment horizontal="distributed" vertical="center" indent="2"/>
    </xf>
    <xf numFmtId="0" fontId="4" fillId="2" borderId="17"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4" fillId="2" borderId="25" xfId="0" applyFont="1" applyFill="1" applyBorder="1" applyAlignment="1">
      <alignment horizontal="left" vertical="center" shrinkToFit="1"/>
    </xf>
    <xf numFmtId="0" fontId="4" fillId="0" borderId="14" xfId="0" applyFont="1" applyBorder="1" applyAlignment="1">
      <alignment horizontal="left" vertical="center"/>
    </xf>
    <xf numFmtId="0" fontId="0" fillId="3" borderId="26"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3" borderId="27" xfId="0" applyFont="1" applyFill="1" applyBorder="1" applyAlignment="1">
      <alignment horizontal="center" vertical="center"/>
    </xf>
    <xf numFmtId="0" fontId="0" fillId="0" borderId="24" xfId="0" applyFont="1" applyBorder="1" applyAlignment="1">
      <alignment vertical="center"/>
    </xf>
    <xf numFmtId="0" fontId="0" fillId="3" borderId="18" xfId="0" applyFont="1" applyFill="1" applyBorder="1" applyAlignment="1" applyProtection="1">
      <alignment horizontal="left" vertical="center"/>
      <protection locked="0"/>
    </xf>
    <xf numFmtId="0" fontId="0" fillId="0" borderId="29" xfId="0" applyFont="1" applyBorder="1" applyAlignment="1">
      <alignment horizontal="left" vertical="center"/>
    </xf>
    <xf numFmtId="0" fontId="0" fillId="0" borderId="0" xfId="0" applyFont="1" applyBorder="1" applyAlignment="1">
      <alignment horizontal="left" vertical="center"/>
    </xf>
    <xf numFmtId="0" fontId="0" fillId="0" borderId="30" xfId="0" applyFont="1" applyBorder="1" applyAlignment="1">
      <alignment horizontal="distributed" vertical="center" wrapText="1" indent="1"/>
    </xf>
    <xf numFmtId="0" fontId="0" fillId="0" borderId="31" xfId="0" applyFont="1" applyBorder="1" applyAlignment="1">
      <alignment horizontal="distributed" vertical="center" wrapText="1" indent="1"/>
    </xf>
    <xf numFmtId="0" fontId="0" fillId="0" borderId="32" xfId="0" applyFont="1" applyBorder="1" applyAlignment="1">
      <alignment horizontal="distributed" vertical="center" wrapText="1" indent="1"/>
    </xf>
    <xf numFmtId="0" fontId="0" fillId="0" borderId="0" xfId="0" applyFont="1" applyAlignment="1">
      <alignment horizontal="distributed" vertical="center" indent="1"/>
    </xf>
    <xf numFmtId="0" fontId="0" fillId="0" borderId="0" xfId="0" applyFont="1" applyAlignment="1">
      <alignment horizontal="left" vertical="center"/>
    </xf>
    <xf numFmtId="0" fontId="0" fillId="3" borderId="11"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3" borderId="33" xfId="0" applyFont="1" applyFill="1" applyBorder="1" applyAlignment="1" applyProtection="1">
      <alignment horizontal="center" vertical="center"/>
      <protection locked="0"/>
    </xf>
    <xf numFmtId="0" fontId="0" fillId="3" borderId="34" xfId="0" applyFont="1" applyFill="1" applyBorder="1" applyAlignment="1" applyProtection="1">
      <alignment horizontal="center" vertical="center"/>
      <protection locked="0"/>
    </xf>
    <xf numFmtId="0" fontId="0" fillId="3" borderId="35" xfId="0" applyFont="1" applyFill="1" applyBorder="1" applyAlignment="1" applyProtection="1">
      <alignment horizontal="center" vertical="center"/>
      <protection locked="0"/>
    </xf>
    <xf numFmtId="0" fontId="0" fillId="0" borderId="36" xfId="0" applyFont="1" applyBorder="1" applyAlignment="1">
      <alignment horizontal="distributed" vertical="center" indent="1"/>
    </xf>
    <xf numFmtId="0" fontId="7" fillId="0" borderId="37" xfId="0" applyFont="1" applyBorder="1" applyAlignment="1">
      <alignment horizontal="distributed" vertical="center" indent="1"/>
    </xf>
    <xf numFmtId="0" fontId="7" fillId="0" borderId="38" xfId="0" applyFont="1" applyBorder="1" applyAlignment="1">
      <alignment horizontal="distributed" vertical="center" indent="1"/>
    </xf>
    <xf numFmtId="0" fontId="7" fillId="0" borderId="28" xfId="0" applyFont="1" applyBorder="1" applyAlignment="1">
      <alignment horizontal="distributed" vertical="center" indent="1"/>
    </xf>
    <xf numFmtId="0" fontId="0" fillId="0" borderId="27" xfId="0" applyFont="1" applyBorder="1" applyAlignment="1">
      <alignment horizontal="distributed" vertical="center" indent="1"/>
    </xf>
    <xf numFmtId="0" fontId="0" fillId="0" borderId="38" xfId="0" applyFont="1" applyBorder="1" applyAlignment="1">
      <alignment horizontal="distributed" vertical="center" indent="1"/>
    </xf>
    <xf numFmtId="0" fontId="0" fillId="0" borderId="28" xfId="0" applyFont="1" applyBorder="1" applyAlignment="1">
      <alignment horizontal="distributed" vertical="center" indent="1"/>
    </xf>
    <xf numFmtId="0" fontId="0" fillId="0" borderId="39" xfId="0" applyFont="1" applyBorder="1" applyAlignment="1">
      <alignment horizontal="distributed" vertical="center" indent="1"/>
    </xf>
    <xf numFmtId="0" fontId="0" fillId="0" borderId="40" xfId="0" applyFont="1" applyBorder="1" applyAlignment="1">
      <alignment horizontal="distributed" vertical="center" indent="1"/>
    </xf>
    <xf numFmtId="0" fontId="0" fillId="0" borderId="40" xfId="0" applyFont="1" applyBorder="1" applyAlignment="1">
      <alignment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2" xfId="0" applyFont="1" applyFill="1" applyBorder="1" applyAlignment="1">
      <alignment horizontal="center" vertical="center"/>
    </xf>
    <xf numFmtId="58" fontId="0" fillId="3" borderId="1" xfId="0" applyNumberFormat="1" applyFont="1" applyFill="1" applyBorder="1" applyAlignment="1" applyProtection="1">
      <alignment horizontal="center" vertical="center"/>
      <protection locked="0"/>
    </xf>
    <xf numFmtId="0" fontId="0" fillId="3" borderId="42" xfId="0" applyFont="1" applyFill="1" applyBorder="1" applyAlignment="1" applyProtection="1">
      <alignment horizontal="center" vertical="center"/>
      <protection locked="0"/>
    </xf>
    <xf numFmtId="0" fontId="0" fillId="3" borderId="30" xfId="0" applyFont="1" applyFill="1" applyBorder="1" applyAlignment="1" applyProtection="1">
      <alignment vertical="center" shrinkToFit="1"/>
      <protection locked="0"/>
    </xf>
    <xf numFmtId="0" fontId="0" fillId="3" borderId="31" xfId="0" applyFont="1" applyFill="1" applyBorder="1" applyAlignment="1" applyProtection="1">
      <alignment vertical="center" shrinkToFit="1"/>
      <protection locked="0"/>
    </xf>
    <xf numFmtId="49" fontId="0" fillId="3" borderId="43" xfId="0" applyNumberFormat="1" applyFont="1" applyFill="1" applyBorder="1" applyAlignment="1" applyProtection="1">
      <alignment horizontal="center" vertical="center" shrinkToFit="1"/>
      <protection locked="0"/>
    </xf>
    <xf numFmtId="0" fontId="0" fillId="0" borderId="18" xfId="0" applyFont="1" applyBorder="1" applyAlignment="1">
      <alignment horizontal="distributed" vertical="center" indent="1" shrinkToFit="1"/>
    </xf>
    <xf numFmtId="0" fontId="0" fillId="3" borderId="19"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protection locked="0"/>
    </xf>
    <xf numFmtId="0" fontId="0" fillId="3" borderId="29" xfId="0" applyFont="1" applyFill="1" applyBorder="1" applyAlignment="1" applyProtection="1">
      <alignment horizontal="center" vertical="center"/>
      <protection locked="0"/>
    </xf>
    <xf numFmtId="0" fontId="0" fillId="3" borderId="43" xfId="0" applyFont="1" applyFill="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0" fillId="3" borderId="31" xfId="0" applyFont="1" applyFill="1" applyBorder="1" applyAlignment="1" applyProtection="1">
      <alignment horizontal="center" vertical="center"/>
      <protection locked="0"/>
    </xf>
    <xf numFmtId="0" fontId="0" fillId="3" borderId="18" xfId="0" applyFont="1" applyFill="1" applyBorder="1" applyAlignment="1" applyProtection="1">
      <alignment horizontal="center" vertical="center"/>
      <protection locked="0"/>
    </xf>
    <xf numFmtId="0" fontId="9" fillId="3" borderId="25" xfId="4" applyFont="1" applyFill="1" applyBorder="1" applyAlignment="1" applyProtection="1">
      <alignment horizontal="center" vertical="center"/>
      <protection locked="0"/>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42" xfId="0" applyFont="1" applyBorder="1" applyAlignment="1">
      <alignment horizontal="left" vertical="center"/>
    </xf>
    <xf numFmtId="58" fontId="0" fillId="3" borderId="15" xfId="0" applyNumberFormat="1"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45" xfId="0" applyFont="1" applyFill="1" applyBorder="1" applyAlignment="1" applyProtection="1">
      <alignment vertical="center" shrinkToFit="1"/>
      <protection locked="0"/>
    </xf>
    <xf numFmtId="0" fontId="0" fillId="3" borderId="24" xfId="0" applyFont="1" applyFill="1" applyBorder="1" applyAlignment="1" applyProtection="1">
      <alignment vertical="center" shrinkToFit="1"/>
      <protection locked="0"/>
    </xf>
    <xf numFmtId="49" fontId="0" fillId="3" borderId="20" xfId="0" applyNumberFormat="1" applyFont="1" applyFill="1" applyBorder="1" applyAlignment="1" applyProtection="1">
      <alignment horizontal="center" vertical="center" shrinkToFit="1"/>
      <protection locked="0"/>
    </xf>
    <xf numFmtId="0" fontId="0" fillId="3" borderId="14"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20" xfId="0" applyFont="1" applyFill="1" applyBorder="1" applyAlignment="1" applyProtection="1">
      <alignment horizontal="center" vertical="center"/>
      <protection locked="0"/>
    </xf>
    <xf numFmtId="0" fontId="0" fillId="3" borderId="21" xfId="0" applyFont="1" applyFill="1" applyBorder="1" applyAlignment="1" applyProtection="1">
      <alignment horizontal="center" vertical="center"/>
      <protection locked="0"/>
    </xf>
    <xf numFmtId="0" fontId="0" fillId="3" borderId="24" xfId="0" applyFont="1" applyFill="1" applyBorder="1" applyAlignment="1" applyProtection="1">
      <alignment horizontal="center" vertical="center"/>
      <protection locked="0"/>
    </xf>
    <xf numFmtId="0" fontId="0" fillId="0" borderId="4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5" xfId="0" applyFont="1" applyBorder="1" applyAlignment="1">
      <alignment horizontal="left" vertical="center"/>
    </xf>
    <xf numFmtId="0" fontId="0" fillId="0" borderId="20" xfId="0" applyFont="1" applyBorder="1" applyAlignment="1">
      <alignment horizontal="center" vertical="center" shrinkToFit="1"/>
    </xf>
    <xf numFmtId="0" fontId="0" fillId="0" borderId="0" xfId="0" applyFont="1" applyAlignment="1" applyProtection="1">
      <alignment horizontal="left" vertical="center"/>
      <protection locked="0"/>
    </xf>
    <xf numFmtId="0" fontId="4" fillId="0" borderId="46" xfId="0" applyFont="1" applyBorder="1" applyAlignment="1">
      <alignment horizontal="distributed" vertical="center" indent="2"/>
    </xf>
    <xf numFmtId="49" fontId="0" fillId="3" borderId="28" xfId="0" applyNumberFormat="1" applyFont="1" applyFill="1" applyBorder="1" applyAlignment="1" applyProtection="1">
      <alignment horizontal="center" vertical="center" shrinkToFit="1"/>
      <protection locked="0"/>
    </xf>
    <xf numFmtId="0" fontId="0" fillId="3" borderId="37" xfId="0" applyFont="1" applyFill="1" applyBorder="1" applyAlignment="1" applyProtection="1">
      <alignment horizontal="center" vertical="center"/>
      <protection locked="0"/>
    </xf>
    <xf numFmtId="0" fontId="0" fillId="3" borderId="38" xfId="0" applyFont="1" applyFill="1" applyBorder="1" applyAlignment="1" applyProtection="1">
      <alignment horizontal="center" vertical="center"/>
      <protection locked="0"/>
    </xf>
    <xf numFmtId="0" fontId="0" fillId="3" borderId="28" xfId="0" applyFont="1" applyFill="1" applyBorder="1" applyAlignment="1" applyProtection="1">
      <alignment horizontal="center" vertical="center"/>
      <protection locked="0"/>
    </xf>
    <xf numFmtId="0" fontId="0" fillId="3" borderId="27" xfId="0" applyFont="1" applyFill="1" applyBorder="1" applyAlignment="1" applyProtection="1">
      <alignment horizontal="center" vertical="center"/>
      <protection locked="0"/>
    </xf>
    <xf numFmtId="38" fontId="0" fillId="3" borderId="45" xfId="5" applyFont="1" applyFill="1" applyBorder="1" applyAlignment="1" applyProtection="1">
      <alignment horizontal="right" vertical="center"/>
      <protection locked="0"/>
    </xf>
    <xf numFmtId="38" fontId="0" fillId="3" borderId="24" xfId="5" applyFont="1" applyFill="1" applyBorder="1" applyAlignment="1" applyProtection="1">
      <alignment horizontal="right" vertical="center"/>
      <protection locked="0"/>
    </xf>
    <xf numFmtId="38" fontId="0" fillId="3" borderId="31" xfId="5" applyFont="1" applyFill="1" applyBorder="1" applyAlignment="1" applyProtection="1">
      <alignment horizontal="right" vertical="center"/>
      <protection locked="0"/>
    </xf>
    <xf numFmtId="176" fontId="0" fillId="3" borderId="24" xfId="5" applyNumberFormat="1" applyFont="1" applyFill="1" applyBorder="1" applyAlignment="1" applyProtection="1">
      <alignment horizontal="center" vertical="center"/>
      <protection locked="0"/>
    </xf>
    <xf numFmtId="0" fontId="0" fillId="3" borderId="24" xfId="0" applyFont="1" applyFill="1" applyBorder="1" applyAlignment="1" applyProtection="1">
      <alignment horizontal="right" vertical="center"/>
      <protection locked="0"/>
    </xf>
    <xf numFmtId="38" fontId="0" fillId="3" borderId="22" xfId="5" applyFont="1" applyFill="1" applyBorder="1" applyAlignment="1" applyProtection="1">
      <alignment horizontal="right" vertical="center"/>
      <protection locked="0"/>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6" xfId="0" applyFont="1" applyBorder="1" applyAlignment="1">
      <alignment horizontal="left" vertical="center"/>
    </xf>
    <xf numFmtId="0" fontId="4" fillId="0" borderId="16" xfId="0" applyFont="1" applyBorder="1" applyAlignment="1">
      <alignment horizontal="center" vertical="center"/>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0" fillId="0" borderId="47" xfId="0" applyFont="1" applyBorder="1" applyAlignment="1">
      <alignment horizontal="center" vertical="center" shrinkToFit="1"/>
    </xf>
    <xf numFmtId="0" fontId="0" fillId="3" borderId="17" xfId="0" applyFont="1" applyFill="1" applyBorder="1" applyAlignment="1" applyProtection="1">
      <alignment horizontal="center" vertical="center" shrinkToFit="1"/>
      <protection locked="0"/>
    </xf>
    <xf numFmtId="0" fontId="0" fillId="3" borderId="18" xfId="0" applyFont="1" applyFill="1" applyBorder="1" applyAlignment="1" applyProtection="1">
      <alignment horizontal="left" vertical="center" shrinkToFit="1"/>
      <protection locked="0"/>
    </xf>
    <xf numFmtId="0" fontId="0" fillId="3" borderId="48" xfId="0" applyFont="1" applyFill="1" applyBorder="1" applyAlignment="1" applyProtection="1">
      <alignment horizontal="center" vertical="center" shrinkToFit="1"/>
      <protection locked="0"/>
    </xf>
    <xf numFmtId="0" fontId="0" fillId="0" borderId="23"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7" xfId="0" applyFont="1" applyBorder="1" applyAlignment="1">
      <alignment horizontal="center" vertical="center" shrinkToFit="1"/>
    </xf>
    <xf numFmtId="0" fontId="0" fillId="0" borderId="49" xfId="0" applyFont="1" applyFill="1" applyBorder="1" applyAlignment="1">
      <alignment horizontal="center" vertical="center"/>
    </xf>
    <xf numFmtId="0" fontId="0" fillId="0" borderId="15" xfId="0" applyFont="1" applyBorder="1" applyAlignment="1">
      <alignment horizontal="left" vertical="center" shrinkToFit="1"/>
    </xf>
    <xf numFmtId="0" fontId="0" fillId="0" borderId="0" xfId="0" applyFont="1" applyBorder="1" applyAlignment="1">
      <alignment horizontal="center" vertical="center"/>
    </xf>
    <xf numFmtId="0" fontId="0" fillId="0" borderId="6" xfId="0" applyFont="1" applyBorder="1" applyAlignment="1">
      <alignment horizontal="left" vertical="center" wrapText="1"/>
    </xf>
    <xf numFmtId="0" fontId="0" fillId="0" borderId="50" xfId="0" applyFont="1" applyBorder="1" applyAlignment="1">
      <alignment horizontal="left" vertical="center" wrapText="1"/>
    </xf>
    <xf numFmtId="0" fontId="0" fillId="0" borderId="3" xfId="0" applyFont="1" applyBorder="1" applyAlignment="1">
      <alignment horizontal="center" vertical="center"/>
    </xf>
    <xf numFmtId="0" fontId="0" fillId="0" borderId="13" xfId="0" applyFont="1" applyBorder="1" applyAlignment="1">
      <alignment horizontal="center" vertical="center"/>
    </xf>
    <xf numFmtId="0" fontId="0" fillId="0" borderId="24" xfId="0" applyFont="1" applyFill="1" applyBorder="1" applyAlignment="1">
      <alignment horizontal="center" vertical="center" shrinkToFit="1"/>
    </xf>
    <xf numFmtId="0" fontId="0" fillId="0" borderId="51" xfId="0" applyFont="1" applyFill="1" applyBorder="1" applyAlignment="1">
      <alignment horizontal="center" vertical="center"/>
    </xf>
    <xf numFmtId="0" fontId="0" fillId="0" borderId="14" xfId="0" applyFont="1" applyBorder="1" applyAlignment="1">
      <alignment horizontal="left" vertical="center" wrapText="1"/>
    </xf>
    <xf numFmtId="0" fontId="0" fillId="0" borderId="52" xfId="0" applyFont="1" applyBorder="1" applyAlignment="1">
      <alignment horizontal="left" vertical="center" wrapText="1"/>
    </xf>
    <xf numFmtId="0" fontId="0" fillId="0" borderId="17" xfId="0" applyFont="1" applyBorder="1" applyAlignment="1">
      <alignment horizontal="center" vertical="center"/>
    </xf>
    <xf numFmtId="0" fontId="0" fillId="0" borderId="25" xfId="0" applyFont="1" applyBorder="1" applyAlignment="1">
      <alignment horizontal="center" vertical="center"/>
    </xf>
    <xf numFmtId="58" fontId="0" fillId="3" borderId="36" xfId="0" applyNumberFormat="1" applyFont="1" applyFill="1" applyBorder="1" applyAlignment="1" applyProtection="1">
      <alignment horizontal="center" vertical="center"/>
      <protection locked="0"/>
    </xf>
    <xf numFmtId="0" fontId="0" fillId="0" borderId="40" xfId="0" applyFont="1" applyFill="1" applyBorder="1" applyAlignment="1">
      <alignment horizontal="center" vertical="center" shrinkToFit="1"/>
    </xf>
    <xf numFmtId="0" fontId="0" fillId="0" borderId="18" xfId="0" applyFont="1" applyBorder="1" applyAlignment="1">
      <alignment horizontal="left" vertical="center" wrapText="1"/>
    </xf>
    <xf numFmtId="0" fontId="0" fillId="0" borderId="53" xfId="0" applyFont="1" applyBorder="1" applyAlignment="1">
      <alignment horizontal="center" vertical="center"/>
    </xf>
    <xf numFmtId="0" fontId="0" fillId="3" borderId="17" xfId="0" applyFont="1" applyFill="1" applyBorder="1" applyAlignment="1" applyProtection="1">
      <alignment horizontal="left" vertical="center"/>
      <protection locked="0"/>
    </xf>
    <xf numFmtId="0" fontId="0" fillId="3" borderId="25" xfId="0" applyFont="1" applyFill="1" applyBorder="1" applyAlignment="1" applyProtection="1">
      <alignment horizontal="left" vertical="center"/>
      <protection locked="0"/>
    </xf>
    <xf numFmtId="0" fontId="4" fillId="0" borderId="42" xfId="0" applyFont="1" applyBorder="1" applyAlignment="1">
      <alignment horizontal="distributed" vertical="center" indent="6"/>
    </xf>
    <xf numFmtId="0" fontId="0" fillId="0" borderId="54" xfId="0" applyFont="1" applyBorder="1" applyAlignment="1">
      <alignment horizontal="center" vertical="center"/>
    </xf>
    <xf numFmtId="0" fontId="0" fillId="3" borderId="20" xfId="0" applyFont="1" applyFill="1" applyBorder="1" applyAlignment="1" applyProtection="1">
      <alignment vertical="center" shrinkToFit="1"/>
      <protection locked="0"/>
    </xf>
    <xf numFmtId="0" fontId="0" fillId="0" borderId="48" xfId="0" applyFont="1" applyBorder="1" applyAlignment="1">
      <alignment horizontal="center" vertical="center" shrinkToFit="1"/>
    </xf>
    <xf numFmtId="0" fontId="0" fillId="3" borderId="30" xfId="0" applyFont="1" applyFill="1" applyBorder="1" applyAlignment="1" applyProtection="1">
      <alignment horizontal="left" vertical="center"/>
      <protection locked="0"/>
    </xf>
    <xf numFmtId="0" fontId="0" fillId="3" borderId="31" xfId="0" applyFont="1" applyFill="1" applyBorder="1" applyAlignment="1" applyProtection="1">
      <alignment horizontal="left" vertical="center"/>
      <protection locked="0"/>
    </xf>
    <xf numFmtId="49" fontId="0" fillId="3" borderId="43" xfId="0" applyNumberFormat="1" applyFont="1" applyFill="1" applyBorder="1" applyAlignment="1" applyProtection="1">
      <alignment horizontal="center" vertical="center"/>
      <protection locked="0"/>
    </xf>
    <xf numFmtId="0" fontId="0" fillId="0" borderId="43" xfId="0" applyFont="1" applyBorder="1" applyAlignment="1">
      <alignment horizontal="center" vertical="center" shrinkToFit="1"/>
    </xf>
    <xf numFmtId="0" fontId="4" fillId="0" borderId="15" xfId="0" applyFont="1" applyBorder="1" applyAlignment="1">
      <alignment horizontal="distributed" vertical="center" indent="6"/>
    </xf>
    <xf numFmtId="0" fontId="0" fillId="0" borderId="0" xfId="0" applyFont="1" applyAlignment="1">
      <alignment horizontal="distributed" vertical="center" indent="1" shrinkToFit="1"/>
    </xf>
    <xf numFmtId="0" fontId="0" fillId="0" borderId="55" xfId="0" applyFont="1" applyBorder="1" applyAlignment="1">
      <alignment horizontal="center" vertical="center"/>
    </xf>
    <xf numFmtId="0" fontId="0" fillId="3" borderId="45" xfId="0" applyFont="1" applyFill="1" applyBorder="1" applyAlignment="1" applyProtection="1">
      <alignment horizontal="left" vertical="center"/>
      <protection locked="0"/>
    </xf>
    <xf numFmtId="0" fontId="0" fillId="3" borderId="24" xfId="0" applyFont="1" applyFill="1" applyBorder="1" applyAlignment="1" applyProtection="1">
      <alignment horizontal="left" vertical="center"/>
      <protection locked="0"/>
    </xf>
    <xf numFmtId="49" fontId="0" fillId="3" borderId="20" xfId="0" applyNumberFormat="1" applyFont="1" applyFill="1" applyBorder="1" applyAlignment="1" applyProtection="1">
      <alignment horizontal="center" vertical="center"/>
      <protection locked="0"/>
    </xf>
    <xf numFmtId="0" fontId="0" fillId="0" borderId="28" xfId="0" applyFont="1" applyBorder="1" applyAlignment="1">
      <alignment horizontal="center" vertical="center" shrinkToFi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Border="1" applyAlignment="1">
      <alignment horizontal="left" vertical="center" wrapText="1"/>
    </xf>
    <xf numFmtId="0" fontId="0" fillId="0" borderId="59" xfId="0" applyFont="1" applyBorder="1" applyAlignment="1">
      <alignment horizontal="center" vertical="center"/>
    </xf>
    <xf numFmtId="49" fontId="0" fillId="3" borderId="28" xfId="0" applyNumberFormat="1" applyFont="1" applyFill="1" applyBorder="1" applyAlignment="1" applyProtection="1">
      <alignment horizontal="center" vertical="center"/>
      <protection locked="0"/>
    </xf>
    <xf numFmtId="0" fontId="0" fillId="0" borderId="7" xfId="0" applyFont="1" applyFill="1" applyBorder="1" applyAlignment="1">
      <alignment vertical="center"/>
    </xf>
    <xf numFmtId="49" fontId="10" fillId="0" borderId="54" xfId="0" applyNumberFormat="1" applyFont="1" applyFill="1" applyBorder="1" applyAlignment="1" applyProtection="1">
      <alignment horizontal="center" vertical="center"/>
      <protection locked="0"/>
    </xf>
    <xf numFmtId="0" fontId="0" fillId="0" borderId="47" xfId="0" applyFont="1" applyFill="1" applyBorder="1" applyAlignment="1">
      <alignment horizontal="center" vertical="center"/>
    </xf>
    <xf numFmtId="0" fontId="0" fillId="0" borderId="0" xfId="0" applyFont="1" applyFill="1" applyBorder="1" applyAlignment="1">
      <alignment vertical="center"/>
    </xf>
    <xf numFmtId="49" fontId="10" fillId="0" borderId="55" xfId="0" applyNumberFormat="1" applyFont="1" applyFill="1" applyBorder="1" applyAlignment="1" applyProtection="1">
      <alignment horizontal="center" vertical="center"/>
      <protection locked="0"/>
    </xf>
    <xf numFmtId="0" fontId="0" fillId="0" borderId="53" xfId="0" applyFont="1" applyBorder="1" applyAlignment="1">
      <alignment horizontal="left" vertical="center"/>
    </xf>
    <xf numFmtId="0" fontId="0" fillId="0" borderId="34" xfId="0" applyFont="1" applyBorder="1" applyAlignment="1">
      <alignment horizontal="left" vertical="center" wrapText="1"/>
    </xf>
    <xf numFmtId="0" fontId="0" fillId="0" borderId="34" xfId="0" applyFont="1" applyBorder="1" applyAlignment="1">
      <alignment horizontal="left" vertical="center"/>
    </xf>
    <xf numFmtId="0" fontId="0" fillId="0" borderId="51" xfId="0" applyFont="1" applyBorder="1" applyAlignment="1">
      <alignment horizontal="left" vertical="center"/>
    </xf>
    <xf numFmtId="0" fontId="0" fillId="0" borderId="36" xfId="0" applyFont="1" applyBorder="1" applyAlignment="1">
      <alignment horizontal="left" vertical="center" shrinkToFit="1"/>
    </xf>
    <xf numFmtId="0" fontId="0" fillId="0" borderId="60" xfId="0" applyFont="1" applyBorder="1" applyAlignment="1">
      <alignment horizontal="left" vertical="center" wrapText="1"/>
    </xf>
    <xf numFmtId="0" fontId="0" fillId="0" borderId="61" xfId="0" applyFont="1" applyBorder="1" applyAlignment="1">
      <alignment horizontal="left" vertical="center" wrapText="1"/>
    </xf>
    <xf numFmtId="0" fontId="0" fillId="3" borderId="62" xfId="0" applyFont="1" applyFill="1" applyBorder="1" applyAlignment="1" applyProtection="1">
      <alignment horizontal="left" vertical="center"/>
      <protection locked="0"/>
    </xf>
    <xf numFmtId="0" fontId="0" fillId="3" borderId="35" xfId="0" applyFont="1" applyFill="1" applyBorder="1" applyAlignment="1" applyProtection="1">
      <alignment horizontal="left" vertical="center"/>
      <protection locked="0"/>
    </xf>
    <xf numFmtId="0" fontId="11" fillId="4" borderId="1" xfId="0" applyFont="1" applyFill="1" applyBorder="1" applyAlignment="1">
      <alignment horizontal="center" vertical="center"/>
    </xf>
    <xf numFmtId="49" fontId="10" fillId="0" borderId="59" xfId="0" applyNumberFormat="1" applyFont="1" applyFill="1" applyBorder="1" applyAlignment="1" applyProtection="1">
      <alignment horizontal="center" vertical="center"/>
      <protection locked="0"/>
    </xf>
    <xf numFmtId="0" fontId="0" fillId="3" borderId="63" xfId="0" applyFont="1" applyFill="1" applyBorder="1" applyAlignment="1" applyProtection="1">
      <alignment vertical="center" shrinkToFit="1"/>
      <protection locked="0"/>
    </xf>
    <xf numFmtId="0" fontId="0" fillId="3" borderId="57" xfId="0" applyFont="1" applyFill="1" applyBorder="1" applyAlignment="1" applyProtection="1">
      <alignment vertical="center" shrinkToFit="1"/>
      <protection locked="0"/>
    </xf>
    <xf numFmtId="0" fontId="0" fillId="0" borderId="64" xfId="0" applyFont="1" applyBorder="1" applyAlignment="1">
      <alignment horizontal="center" vertical="center" shrinkToFit="1"/>
    </xf>
    <xf numFmtId="0" fontId="0" fillId="3" borderId="34" xfId="0" applyFont="1" applyFill="1" applyBorder="1" applyAlignment="1" applyProtection="1">
      <alignment horizontal="left" vertical="center" shrinkToFit="1"/>
      <protection locked="0"/>
    </xf>
    <xf numFmtId="0" fontId="0" fillId="3" borderId="65" xfId="0" applyFont="1" applyFill="1" applyBorder="1" applyAlignment="1" applyProtection="1">
      <alignment horizontal="center" vertical="center" shrinkToFit="1"/>
      <protection locked="0"/>
    </xf>
    <xf numFmtId="0" fontId="0" fillId="3" borderId="56" xfId="0" applyFont="1" applyFill="1" applyBorder="1" applyAlignment="1" applyProtection="1">
      <alignment horizontal="left" vertical="center"/>
      <protection locked="0"/>
    </xf>
    <xf numFmtId="0" fontId="0" fillId="3" borderId="57" xfId="0" applyFont="1" applyFill="1" applyBorder="1" applyAlignment="1" applyProtection="1">
      <alignment horizontal="left" vertical="center"/>
      <protection locked="0"/>
    </xf>
    <xf numFmtId="0" fontId="0" fillId="0" borderId="64" xfId="0" applyFont="1" applyFill="1" applyBorder="1" applyAlignment="1">
      <alignment horizontal="center" vertical="center"/>
    </xf>
    <xf numFmtId="0" fontId="0" fillId="3" borderId="34" xfId="0" applyFont="1" applyFill="1" applyBorder="1" applyAlignment="1" applyProtection="1">
      <alignment horizontal="left" vertical="center"/>
      <protection locked="0"/>
    </xf>
    <xf numFmtId="0" fontId="9" fillId="3" borderId="35" xfId="4" applyFont="1" applyFill="1" applyBorder="1" applyAlignment="1" applyProtection="1">
      <alignment horizontal="center" vertical="center"/>
      <protection locked="0"/>
    </xf>
    <xf numFmtId="0" fontId="11" fillId="4" borderId="15" xfId="0" applyFont="1" applyFill="1" applyBorder="1" applyAlignment="1">
      <alignment horizontal="center" vertical="center"/>
    </xf>
    <xf numFmtId="0" fontId="12" fillId="0" borderId="0" xfId="0" applyFont="1" applyAlignment="1">
      <alignment vertical="center"/>
    </xf>
    <xf numFmtId="0" fontId="11" fillId="4" borderId="36" xfId="0" applyFont="1" applyFill="1" applyBorder="1" applyAlignment="1">
      <alignment horizontal="center" vertical="center"/>
    </xf>
    <xf numFmtId="0" fontId="12" fillId="0" borderId="0" xfId="0" applyFont="1">
      <alignment vertical="center"/>
    </xf>
    <xf numFmtId="49" fontId="13" fillId="0" borderId="66" xfId="2" applyNumberFormat="1" applyFont="1" applyFill="1" applyBorder="1" applyAlignment="1">
      <alignment horizontal="center" vertical="center" wrapText="1"/>
    </xf>
    <xf numFmtId="49" fontId="13" fillId="0" borderId="0" xfId="2" applyNumberFormat="1" applyFont="1" applyFill="1" applyBorder="1" applyAlignment="1">
      <alignment horizontal="center" vertical="center" wrapText="1"/>
    </xf>
    <xf numFmtId="49" fontId="14" fillId="0" borderId="0" xfId="2" applyNumberFormat="1" applyFont="1" applyFill="1" applyBorder="1" applyAlignment="1">
      <alignment horizontal="center" vertical="center"/>
    </xf>
    <xf numFmtId="49" fontId="14" fillId="0" borderId="0" xfId="2" applyNumberFormat="1" applyFont="1" applyAlignment="1">
      <alignment vertical="center"/>
    </xf>
    <xf numFmtId="0" fontId="12" fillId="0" borderId="0" xfId="0" applyFont="1" applyBorder="1" applyAlignment="1">
      <alignment horizontal="center" vertical="center" wrapText="1"/>
    </xf>
    <xf numFmtId="49" fontId="14" fillId="0" borderId="20" xfId="2" applyNumberFormat="1" applyFont="1" applyBorder="1" applyAlignment="1">
      <alignment horizontal="center" vertical="center"/>
    </xf>
    <xf numFmtId="49" fontId="14" fillId="0" borderId="40" xfId="2" applyNumberFormat="1" applyFont="1" applyBorder="1" applyAlignment="1">
      <alignment horizontal="center" vertical="center"/>
    </xf>
    <xf numFmtId="49" fontId="14" fillId="0" borderId="18" xfId="2" applyNumberFormat="1" applyFont="1" applyBorder="1" applyAlignment="1">
      <alignment horizontal="center" vertical="center" shrinkToFit="1"/>
    </xf>
    <xf numFmtId="49" fontId="14" fillId="0" borderId="18" xfId="2" applyNumberFormat="1" applyFont="1" applyBorder="1" applyAlignment="1">
      <alignment horizontal="center" vertical="center"/>
    </xf>
    <xf numFmtId="0" fontId="4" fillId="0" borderId="46" xfId="0" applyFont="1" applyBorder="1" applyAlignment="1">
      <alignment horizontal="distributed" vertical="center" indent="6"/>
    </xf>
    <xf numFmtId="0" fontId="12" fillId="0" borderId="67" xfId="0" applyFont="1" applyBorder="1" applyAlignment="1">
      <alignment horizontal="left" vertical="top" wrapText="1"/>
    </xf>
    <xf numFmtId="0" fontId="12" fillId="0" borderId="68" xfId="0" applyFont="1" applyBorder="1" applyAlignment="1">
      <alignment horizontal="left" vertical="top" wrapText="1"/>
    </xf>
    <xf numFmtId="0" fontId="12" fillId="0" borderId="69" xfId="0" applyFont="1" applyBorder="1" applyAlignment="1">
      <alignment vertical="top"/>
    </xf>
    <xf numFmtId="0" fontId="12" fillId="0" borderId="67" xfId="0" applyFont="1" applyBorder="1" applyAlignment="1">
      <alignment horizontal="left" vertical="center" wrapText="1"/>
    </xf>
    <xf numFmtId="0" fontId="12" fillId="0" borderId="68" xfId="0" applyFont="1" applyBorder="1" applyAlignment="1">
      <alignment horizontal="left" vertical="center" wrapText="1"/>
    </xf>
    <xf numFmtId="0" fontId="12" fillId="0" borderId="70" xfId="0" applyFont="1" applyBorder="1" applyAlignment="1">
      <alignment horizontal="left" vertical="center" wrapText="1"/>
    </xf>
    <xf numFmtId="0" fontId="4" fillId="0" borderId="16" xfId="0" applyFont="1" applyBorder="1" applyAlignment="1">
      <alignment horizontal="distributed" vertical="center" indent="1"/>
    </xf>
    <xf numFmtId="0" fontId="12" fillId="0" borderId="69" xfId="0" applyFont="1" applyBorder="1" applyAlignment="1">
      <alignment horizontal="left" vertical="top" wrapText="1"/>
    </xf>
    <xf numFmtId="0" fontId="12" fillId="0" borderId="0" xfId="0" applyFont="1" applyBorder="1" applyAlignment="1">
      <alignment horizontal="left" vertical="top" wrapText="1"/>
    </xf>
    <xf numFmtId="0" fontId="12" fillId="0" borderId="69" xfId="0" applyFont="1" applyBorder="1" applyAlignment="1">
      <alignment horizontal="left" vertical="center" wrapText="1"/>
    </xf>
    <xf numFmtId="0" fontId="12" fillId="0" borderId="0" xfId="0" applyFont="1" applyBorder="1" applyAlignment="1">
      <alignment horizontal="left" vertical="center" wrapText="1"/>
    </xf>
    <xf numFmtId="0" fontId="12" fillId="0" borderId="71" xfId="0" applyFont="1" applyBorder="1" applyAlignment="1">
      <alignment horizontal="left" vertical="center" wrapText="1"/>
    </xf>
    <xf numFmtId="49" fontId="14" fillId="0" borderId="0" xfId="2" applyNumberFormat="1" applyFont="1" applyBorder="1" applyAlignment="1">
      <alignment vertical="center"/>
    </xf>
    <xf numFmtId="0" fontId="4" fillId="0" borderId="72" xfId="0" applyFont="1" applyBorder="1" applyAlignment="1">
      <alignment horizontal="distributed" vertical="center" indent="1"/>
    </xf>
    <xf numFmtId="0" fontId="4" fillId="2" borderId="62"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12" fillId="0" borderId="73" xfId="0" applyFont="1" applyBorder="1" applyAlignment="1">
      <alignment horizontal="left" vertical="top" wrapText="1"/>
    </xf>
    <xf numFmtId="0" fontId="12" fillId="0" borderId="74" xfId="0" applyFont="1" applyBorder="1" applyAlignment="1">
      <alignment horizontal="left" vertical="top" wrapText="1"/>
    </xf>
    <xf numFmtId="0" fontId="12" fillId="0" borderId="73" xfId="0" applyFont="1" applyBorder="1" applyAlignment="1">
      <alignment horizontal="left" vertical="center" wrapText="1"/>
    </xf>
    <xf numFmtId="0" fontId="12" fillId="0" borderId="74" xfId="0" applyFont="1" applyBorder="1" applyAlignment="1">
      <alignment horizontal="left" vertical="center" wrapText="1"/>
    </xf>
    <xf numFmtId="0" fontId="12" fillId="0" borderId="75" xfId="0" applyFont="1" applyBorder="1" applyAlignment="1">
      <alignment horizontal="left" vertical="center" wrapText="1"/>
    </xf>
    <xf numFmtId="0" fontId="0" fillId="0" borderId="0" xfId="0" applyFont="1" applyAlignment="1">
      <alignment vertical="center"/>
    </xf>
    <xf numFmtId="0" fontId="4" fillId="0" borderId="0" xfId="0" applyFont="1" applyAlignment="1">
      <alignment vertical="center"/>
    </xf>
    <xf numFmtId="0" fontId="4" fillId="0" borderId="18" xfId="0" applyFont="1" applyBorder="1">
      <alignment vertical="center"/>
    </xf>
    <xf numFmtId="0" fontId="4" fillId="0" borderId="18" xfId="0" applyFont="1" applyBorder="1" applyAlignment="1">
      <alignment horizontal="center" vertical="center"/>
    </xf>
    <xf numFmtId="0" fontId="4" fillId="0" borderId="31" xfId="0" applyFont="1" applyBorder="1" applyAlignment="1">
      <alignment horizontal="left" vertical="center"/>
    </xf>
    <xf numFmtId="0" fontId="4" fillId="0" borderId="24" xfId="0" applyFont="1" applyBorder="1" applyAlignment="1">
      <alignment horizontal="left" vertical="center"/>
    </xf>
    <xf numFmtId="0" fontId="4" fillId="0" borderId="18" xfId="0" applyFont="1" applyFill="1" applyBorder="1" applyAlignment="1">
      <alignment horizontal="center" vertical="center" shrinkToFit="1"/>
    </xf>
    <xf numFmtId="0" fontId="4" fillId="0" borderId="18" xfId="0" applyFont="1" applyBorder="1" applyAlignment="1">
      <alignment vertical="center" shrinkToFit="1"/>
    </xf>
    <xf numFmtId="0" fontId="4" fillId="0" borderId="40" xfId="0" applyFont="1" applyBorder="1">
      <alignment vertical="center"/>
    </xf>
    <xf numFmtId="0" fontId="4" fillId="0" borderId="31" xfId="0" applyFont="1" applyFill="1" applyBorder="1" applyAlignment="1">
      <alignment horizontal="center" vertical="center"/>
    </xf>
    <xf numFmtId="0" fontId="4" fillId="0" borderId="40" xfId="0" applyFont="1" applyBorder="1" applyAlignment="1">
      <alignment horizontal="center" vertical="center"/>
    </xf>
    <xf numFmtId="0" fontId="4" fillId="0" borderId="24" xfId="0" applyFont="1" applyFill="1" applyBorder="1" applyAlignment="1">
      <alignment horizontal="center" vertical="center"/>
    </xf>
    <xf numFmtId="0" fontId="4" fillId="0" borderId="40" xfId="0" applyFont="1" applyBorder="1" applyAlignment="1">
      <alignment horizontal="left" vertical="center"/>
    </xf>
    <xf numFmtId="0" fontId="4" fillId="0" borderId="18" xfId="0" applyFont="1" applyBorder="1" applyAlignment="1">
      <alignment vertical="center"/>
    </xf>
    <xf numFmtId="0" fontId="4" fillId="0" borderId="0" xfId="0" applyFont="1" applyFill="1" applyBorder="1" applyAlignment="1">
      <alignment vertical="center"/>
    </xf>
    <xf numFmtId="57" fontId="4" fillId="0" borderId="18" xfId="0" applyNumberFormat="1" applyFont="1" applyBorder="1">
      <alignment vertical="center"/>
    </xf>
    <xf numFmtId="0" fontId="4" fillId="0" borderId="66" xfId="0" applyFont="1" applyBorder="1" applyAlignment="1">
      <alignment vertical="center" shrinkToFit="1"/>
    </xf>
    <xf numFmtId="0" fontId="4" fillId="0" borderId="66" xfId="0" applyFont="1" applyBorder="1">
      <alignment vertical="center"/>
    </xf>
    <xf numFmtId="0" fontId="5" fillId="0" borderId="18" xfId="0" applyFont="1" applyBorder="1" applyAlignment="1">
      <alignment horizontal="distributed" vertical="center" wrapText="1" indent="1"/>
    </xf>
    <xf numFmtId="0" fontId="5" fillId="0" borderId="0" xfId="0" applyFont="1" applyAlignment="1">
      <alignment horizontal="center" vertical="center" shrinkToFit="1"/>
    </xf>
    <xf numFmtId="0" fontId="5" fillId="0" borderId="2" xfId="0" applyFont="1" applyFill="1" applyBorder="1" applyAlignment="1">
      <alignment horizontal="center" vertical="center"/>
    </xf>
    <xf numFmtId="0" fontId="5" fillId="0" borderId="42"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vertical="center"/>
    </xf>
    <xf numFmtId="0" fontId="6" fillId="0" borderId="0" xfId="0" applyFont="1">
      <alignment vertical="center"/>
    </xf>
    <xf numFmtId="176" fontId="5" fillId="0" borderId="0" xfId="0" applyNumberFormat="1" applyFont="1" applyAlignment="1">
      <alignment horizontal="left" vertical="center"/>
    </xf>
    <xf numFmtId="0" fontId="5" fillId="0" borderId="72" xfId="0" applyFont="1" applyBorder="1" applyAlignment="1">
      <alignment horizontal="center" vertical="center"/>
    </xf>
    <xf numFmtId="0" fontId="5" fillId="0" borderId="46"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distributed" vertical="center"/>
    </xf>
    <xf numFmtId="0" fontId="5" fillId="0" borderId="18" xfId="0" applyFont="1" applyBorder="1" applyAlignment="1">
      <alignment horizontal="left" vertical="center"/>
    </xf>
    <xf numFmtId="0" fontId="16" fillId="0" borderId="0" xfId="0" applyFont="1" applyAlignment="1">
      <alignment horizontal="distributed" vertical="center"/>
    </xf>
    <xf numFmtId="0" fontId="5" fillId="0" borderId="31"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0" xfId="0" applyFont="1" applyAlignment="1">
      <alignment horizontal="left" vertical="center" indent="1" shrinkToFit="1"/>
    </xf>
    <xf numFmtId="0" fontId="5" fillId="0" borderId="0" xfId="0" applyFont="1" applyAlignment="1">
      <alignment horizontal="left" vertical="center" wrapText="1" indent="1" shrinkToFit="1"/>
    </xf>
    <xf numFmtId="0" fontId="17" fillId="0" borderId="18" xfId="0" applyFont="1" applyBorder="1" applyAlignment="1">
      <alignment horizontal="left" vertical="center" wrapText="1"/>
    </xf>
    <xf numFmtId="0" fontId="5" fillId="0" borderId="40" xfId="0" applyFont="1" applyFill="1" applyBorder="1" applyAlignment="1">
      <alignment horizontal="center" vertical="center" shrinkToFit="1"/>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5" fillId="0" borderId="31"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29"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4" xfId="0" applyFont="1" applyBorder="1" applyAlignment="1">
      <alignment horizontal="distributed" vertical="center" inden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0" xfId="0" applyFont="1" applyBorder="1" applyAlignment="1">
      <alignment horizontal="distributed" vertical="center" indent="1"/>
    </xf>
    <xf numFmtId="0" fontId="5" fillId="0" borderId="38"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1" xfId="0" applyFont="1" applyFill="1" applyBorder="1" applyAlignment="1">
      <alignment horizontal="center" vertical="center"/>
    </xf>
    <xf numFmtId="0" fontId="5" fillId="0" borderId="31" xfId="0" applyFont="1" applyBorder="1" applyAlignment="1">
      <alignment vertical="center"/>
    </xf>
    <xf numFmtId="38" fontId="5" fillId="0" borderId="31" xfId="5" applyFont="1" applyBorder="1" applyAlignment="1">
      <alignment horizontal="right" vertical="center"/>
    </xf>
    <xf numFmtId="0" fontId="5" fillId="0" borderId="31" xfId="0" applyFont="1" applyBorder="1">
      <alignment vertical="center"/>
    </xf>
    <xf numFmtId="0" fontId="5" fillId="0" borderId="26" xfId="0" applyFont="1" applyBorder="1" applyAlignment="1" applyProtection="1">
      <alignment horizontal="left" vertical="center" indent="2"/>
      <protection locked="0"/>
    </xf>
    <xf numFmtId="0" fontId="5" fillId="0" borderId="29" xfId="0" applyFont="1" applyBorder="1" applyAlignment="1" applyProtection="1">
      <alignment horizontal="left" vertical="center" indent="2"/>
      <protection locked="0"/>
    </xf>
    <xf numFmtId="0" fontId="5" fillId="0" borderId="43" xfId="0" applyFont="1" applyBorder="1" applyAlignment="1" applyProtection="1">
      <alignment horizontal="left" vertical="center" indent="2"/>
      <protection locked="0"/>
    </xf>
    <xf numFmtId="0" fontId="5" fillId="0" borderId="24" xfId="0" applyFont="1" applyFill="1" applyBorder="1" applyAlignment="1">
      <alignment horizontal="center" vertical="center"/>
    </xf>
    <xf numFmtId="38" fontId="5" fillId="0" borderId="24" xfId="5" applyFont="1" applyBorder="1" applyAlignment="1">
      <alignment horizontal="right" vertical="center"/>
    </xf>
    <xf numFmtId="0" fontId="5" fillId="0" borderId="24" xfId="0" applyFont="1" applyBorder="1" applyAlignment="1">
      <alignment vertical="center"/>
    </xf>
    <xf numFmtId="0" fontId="5" fillId="0" borderId="21" xfId="0" applyFont="1" applyBorder="1" applyAlignment="1" applyProtection="1">
      <alignment horizontal="left" vertical="center" indent="2"/>
      <protection locked="0"/>
    </xf>
    <xf numFmtId="0" fontId="5" fillId="0" borderId="0" xfId="0" applyFont="1" applyBorder="1" applyAlignment="1" applyProtection="1">
      <alignment horizontal="left" vertical="center" indent="2"/>
      <protection locked="0"/>
    </xf>
    <xf numFmtId="0" fontId="5" fillId="0" borderId="20" xfId="0" applyFont="1" applyBorder="1" applyAlignment="1" applyProtection="1">
      <alignment horizontal="left" vertical="center" indent="2"/>
      <protection locked="0"/>
    </xf>
    <xf numFmtId="0" fontId="5" fillId="0" borderId="24" xfId="0" applyFont="1" applyBorder="1" applyAlignment="1">
      <alignment horizontal="right" vertical="center"/>
    </xf>
    <xf numFmtId="0" fontId="18" fillId="0" borderId="0" xfId="0" applyFont="1" applyAlignment="1">
      <alignment horizontal="distributed" vertical="center"/>
    </xf>
    <xf numFmtId="176" fontId="5" fillId="0" borderId="24" xfId="0" applyNumberFormat="1" applyFont="1" applyBorder="1" applyAlignment="1">
      <alignment horizontal="center" vertical="center"/>
    </xf>
    <xf numFmtId="0" fontId="5" fillId="0" borderId="40" xfId="0" applyFont="1" applyBorder="1" applyAlignment="1">
      <alignment horizontal="center" vertical="center"/>
    </xf>
    <xf numFmtId="0" fontId="5" fillId="0" borderId="40" xfId="0" applyFont="1" applyBorder="1">
      <alignment vertical="center"/>
    </xf>
    <xf numFmtId="0" fontId="5" fillId="0" borderId="0" xfId="0" applyFont="1" applyAlignment="1">
      <alignment horizontal="left" vertical="center" indent="1"/>
    </xf>
    <xf numFmtId="40" fontId="5" fillId="0" borderId="24" xfId="5" applyNumberFormat="1" applyFont="1" applyBorder="1" applyAlignment="1">
      <alignment horizontal="right" vertical="center"/>
    </xf>
    <xf numFmtId="0" fontId="5" fillId="0" borderId="24" xfId="0" applyFont="1" applyBorder="1">
      <alignment vertical="center"/>
    </xf>
    <xf numFmtId="0" fontId="5" fillId="0" borderId="27" xfId="0" applyFont="1" applyBorder="1" applyAlignment="1" applyProtection="1">
      <alignment horizontal="left" vertical="center" indent="2"/>
      <protection locked="0"/>
    </xf>
    <xf numFmtId="0" fontId="5" fillId="0" borderId="38" xfId="0" applyFont="1" applyBorder="1" applyAlignment="1" applyProtection="1">
      <alignment horizontal="left" vertical="center" indent="2"/>
      <protection locked="0"/>
    </xf>
    <xf numFmtId="0" fontId="5" fillId="0" borderId="28" xfId="0" applyFont="1" applyBorder="1" applyAlignment="1" applyProtection="1">
      <alignment horizontal="left" vertical="center" indent="2"/>
      <protection locked="0"/>
    </xf>
    <xf numFmtId="0" fontId="12" fillId="0" borderId="68" xfId="0" applyFont="1" applyBorder="1" applyAlignment="1">
      <alignment horizontal="left" vertical="center"/>
    </xf>
    <xf numFmtId="0" fontId="12" fillId="0" borderId="70" xfId="0" applyFont="1" applyBorder="1" applyAlignment="1">
      <alignment horizontal="left" vertical="center"/>
    </xf>
    <xf numFmtId="0" fontId="12" fillId="0" borderId="69" xfId="0" applyFont="1" applyBorder="1" applyAlignment="1">
      <alignment horizontal="left" vertical="center"/>
    </xf>
    <xf numFmtId="0" fontId="12" fillId="0" borderId="0" xfId="0" applyFont="1" applyBorder="1" applyAlignment="1">
      <alignment horizontal="left" vertical="center"/>
    </xf>
    <xf numFmtId="0" fontId="12" fillId="0" borderId="71" xfId="0" applyFont="1" applyBorder="1" applyAlignment="1">
      <alignment horizontal="left" vertical="center"/>
    </xf>
    <xf numFmtId="0" fontId="12" fillId="0" borderId="73"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center" shrinkToFit="1"/>
    </xf>
    <xf numFmtId="0" fontId="21" fillId="0" borderId="52" xfId="0" applyFont="1" applyBorder="1" applyAlignment="1">
      <alignment horizontal="center" vertical="center"/>
    </xf>
    <xf numFmtId="0" fontId="20" fillId="0" borderId="6" xfId="0" applyFont="1" applyBorder="1" applyAlignment="1">
      <alignment horizontal="distributed" vertical="center" indent="1"/>
    </xf>
    <xf numFmtId="0" fontId="20" fillId="0" borderId="79" xfId="0" applyFont="1" applyBorder="1" applyAlignment="1">
      <alignment horizontal="distributed" indent="1"/>
    </xf>
    <xf numFmtId="0" fontId="20" fillId="0" borderId="9" xfId="0" applyFont="1" applyBorder="1" applyAlignment="1">
      <alignment horizontal="distributed" indent="1"/>
    </xf>
    <xf numFmtId="0" fontId="20" fillId="0" borderId="50" xfId="0" applyFont="1" applyBorder="1" applyAlignment="1">
      <alignment horizontal="distributed" vertical="center"/>
    </xf>
    <xf numFmtId="0" fontId="20" fillId="0" borderId="1" xfId="0" applyFont="1" applyBorder="1" applyAlignment="1">
      <alignment horizontal="center" vertical="center"/>
    </xf>
    <xf numFmtId="0" fontId="20" fillId="0" borderId="50" xfId="0" applyFont="1" applyBorder="1" applyAlignment="1">
      <alignment horizontal="distributed" vertical="center" indent="1"/>
    </xf>
    <xf numFmtId="0" fontId="20" fillId="0" borderId="52" xfId="0" applyFont="1" applyBorder="1" applyAlignment="1">
      <alignment horizontal="center" vertical="center"/>
    </xf>
    <xf numFmtId="0" fontId="20" fillId="0" borderId="14" xfId="0" applyFont="1" applyBorder="1" applyAlignment="1">
      <alignment horizontal="distributed" vertical="center" indent="1"/>
    </xf>
    <xf numFmtId="0" fontId="20" fillId="0" borderId="45" xfId="0" applyFont="1" applyBorder="1" applyAlignment="1">
      <alignment horizontal="distributed" indent="1"/>
    </xf>
    <xf numFmtId="0" fontId="20" fillId="0" borderId="21" xfId="0" applyFont="1" applyBorder="1" applyAlignment="1">
      <alignment horizontal="distributed" indent="1"/>
    </xf>
    <xf numFmtId="0" fontId="20" fillId="0" borderId="52" xfId="0" applyFont="1" applyBorder="1" applyAlignment="1">
      <alignment horizontal="distributed" vertical="center"/>
    </xf>
    <xf numFmtId="0" fontId="20" fillId="0" borderId="15" xfId="0" applyFont="1" applyBorder="1" applyAlignment="1">
      <alignment horizontal="center" vertical="center"/>
    </xf>
    <xf numFmtId="0" fontId="20" fillId="0" borderId="52" xfId="0" applyFont="1" applyBorder="1" applyAlignment="1">
      <alignment horizontal="distributed" vertical="center" indent="1"/>
    </xf>
    <xf numFmtId="0" fontId="20" fillId="0" borderId="41" xfId="0" applyFont="1" applyBorder="1" applyAlignment="1">
      <alignment horizontal="distributed" indent="1"/>
    </xf>
    <xf numFmtId="0" fontId="20" fillId="0" borderId="27" xfId="0" applyFont="1" applyBorder="1" applyAlignment="1">
      <alignment horizontal="distributed" indent="1"/>
    </xf>
    <xf numFmtId="0" fontId="20" fillId="0" borderId="46" xfId="0" applyFont="1" applyBorder="1" applyAlignment="1">
      <alignment horizontal="center" vertical="center"/>
    </xf>
    <xf numFmtId="0" fontId="20" fillId="0" borderId="42" xfId="0" applyNumberFormat="1" applyFont="1" applyBorder="1" applyAlignment="1">
      <alignment horizontal="center" vertical="center"/>
    </xf>
    <xf numFmtId="0" fontId="20" fillId="0" borderId="30" xfId="0" applyFont="1" applyBorder="1" applyAlignment="1">
      <alignment horizontal="left" indent="1"/>
    </xf>
    <xf numFmtId="0" fontId="20" fillId="0" borderId="26" xfId="0" applyFont="1" applyBorder="1" applyAlignment="1">
      <alignment horizontal="left" vertical="center" indent="1"/>
    </xf>
    <xf numFmtId="0" fontId="20" fillId="0" borderId="80" xfId="0" applyFont="1" applyBorder="1" applyAlignment="1">
      <alignment horizontal="left" vertical="center" indent="1"/>
    </xf>
    <xf numFmtId="0" fontId="20" fillId="0" borderId="29" xfId="0" applyFont="1" applyBorder="1" applyAlignment="1">
      <alignment horizontal="left" vertical="center" indent="1"/>
    </xf>
    <xf numFmtId="177" fontId="20" fillId="0" borderId="42" xfId="0" applyNumberFormat="1" applyFont="1" applyBorder="1" applyAlignment="1">
      <alignment horizontal="center" vertical="center"/>
    </xf>
    <xf numFmtId="0" fontId="20" fillId="0" borderId="30" xfId="0" applyFont="1" applyBorder="1" applyAlignment="1">
      <alignment horizontal="left" indent="5"/>
    </xf>
    <xf numFmtId="0" fontId="20" fillId="0" borderId="45" xfId="0" applyFont="1" applyBorder="1" applyAlignment="1">
      <alignment horizontal="left" indent="1"/>
    </xf>
    <xf numFmtId="0" fontId="20" fillId="0" borderId="21" xfId="0" applyFont="1" applyBorder="1" applyAlignment="1">
      <alignment horizontal="left" vertical="center" indent="1"/>
    </xf>
    <xf numFmtId="0" fontId="20" fillId="0" borderId="52" xfId="0" applyFont="1" applyBorder="1" applyAlignment="1">
      <alignment horizontal="left" vertical="center" indent="1"/>
    </xf>
    <xf numFmtId="0" fontId="20" fillId="0" borderId="0" xfId="0" applyFont="1" applyBorder="1" applyAlignment="1">
      <alignment horizontal="left" vertical="center" indent="1"/>
    </xf>
    <xf numFmtId="177" fontId="20" fillId="0" borderId="15" xfId="0" applyNumberFormat="1" applyFont="1" applyBorder="1" applyAlignment="1">
      <alignment horizontal="center" vertical="center"/>
    </xf>
    <xf numFmtId="0" fontId="20" fillId="0" borderId="45" xfId="0" applyFont="1" applyBorder="1" applyAlignment="1">
      <alignment horizontal="left" indent="5"/>
    </xf>
    <xf numFmtId="0" fontId="20" fillId="0" borderId="52" xfId="0" applyFont="1" applyBorder="1">
      <alignment vertical="center"/>
    </xf>
    <xf numFmtId="0" fontId="20" fillId="0" borderId="80" xfId="0" applyNumberFormat="1" applyFont="1" applyBorder="1" applyAlignment="1">
      <alignment horizontal="center" vertical="center"/>
    </xf>
    <xf numFmtId="0" fontId="22" fillId="0" borderId="0" xfId="0" applyFont="1">
      <alignment vertical="center"/>
    </xf>
    <xf numFmtId="0" fontId="5" fillId="0" borderId="0" xfId="0" applyFont="1" applyAlignment="1"/>
    <xf numFmtId="177" fontId="20" fillId="0" borderId="46" xfId="0" applyNumberFormat="1" applyFont="1" applyBorder="1" applyAlignment="1">
      <alignment horizontal="center" vertical="center"/>
    </xf>
    <xf numFmtId="0" fontId="20" fillId="0" borderId="0" xfId="0" applyFont="1" applyAlignment="1">
      <alignment horizontal="left" vertical="center" wrapText="1" shrinkToFit="1"/>
    </xf>
    <xf numFmtId="0" fontId="20" fillId="0" borderId="0" xfId="0" applyFont="1" applyAlignment="1">
      <alignment horizontal="center" vertical="center" shrinkToFit="1"/>
    </xf>
    <xf numFmtId="0" fontId="20" fillId="0" borderId="61" xfId="0" applyNumberFormat="1" applyFont="1" applyBorder="1" applyAlignment="1">
      <alignment horizontal="center" vertical="center"/>
    </xf>
    <xf numFmtId="58" fontId="20" fillId="0" borderId="0" xfId="0" applyNumberFormat="1" applyFont="1" applyAlignment="1">
      <alignment horizontal="center" vertical="center"/>
    </xf>
    <xf numFmtId="0" fontId="20" fillId="0" borderId="56" xfId="0" applyFont="1" applyBorder="1" applyAlignment="1">
      <alignment horizontal="left" indent="5"/>
    </xf>
    <xf numFmtId="0" fontId="20" fillId="0" borderId="81" xfId="0" applyFont="1" applyBorder="1" applyAlignment="1">
      <alignment horizontal="left" vertical="center" indent="1"/>
    </xf>
    <xf numFmtId="0" fontId="20" fillId="0" borderId="61" xfId="0" applyFont="1" applyBorder="1" applyAlignment="1">
      <alignment horizontal="left" vertical="center" indent="1"/>
    </xf>
    <xf numFmtId="0" fontId="20" fillId="0" borderId="79" xfId="0" applyFont="1" applyBorder="1" applyAlignment="1">
      <alignment horizontal="distributed" vertical="center" wrapText="1" indent="1"/>
    </xf>
    <xf numFmtId="0" fontId="20" fillId="0" borderId="9" xfId="0" applyFont="1" applyBorder="1" applyAlignment="1">
      <alignment horizontal="left" vertical="center"/>
    </xf>
    <xf numFmtId="0" fontId="20" fillId="0" borderId="50" xfId="0" applyFont="1" applyBorder="1" applyAlignment="1">
      <alignment horizontal="left" vertical="center"/>
    </xf>
    <xf numFmtId="0" fontId="20" fillId="0" borderId="45" xfId="0" applyFont="1" applyBorder="1" applyAlignment="1">
      <alignment horizontal="distributed" vertical="center" wrapText="1" inden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56" xfId="0" applyFont="1" applyBorder="1" applyAlignment="1">
      <alignment horizontal="left" indent="1"/>
    </xf>
    <xf numFmtId="0" fontId="20" fillId="0" borderId="82" xfId="0" applyFont="1" applyBorder="1" applyAlignment="1">
      <alignment horizontal="left" vertical="center" indent="1"/>
    </xf>
    <xf numFmtId="177" fontId="20" fillId="0" borderId="36" xfId="0" applyNumberFormat="1" applyFont="1" applyBorder="1" applyAlignment="1">
      <alignment horizontal="center" vertical="center"/>
    </xf>
    <xf numFmtId="0" fontId="20" fillId="0" borderId="56" xfId="0" applyFont="1" applyBorder="1" applyAlignment="1">
      <alignment horizontal="distributed" vertical="center" wrapText="1" indent="1"/>
    </xf>
    <xf numFmtId="0" fontId="20" fillId="0" borderId="81" xfId="0" applyFont="1" applyBorder="1" applyAlignment="1">
      <alignment horizontal="left" vertical="center"/>
    </xf>
    <xf numFmtId="0" fontId="20" fillId="0" borderId="61" xfId="0" applyFont="1" applyBorder="1" applyAlignment="1">
      <alignment horizontal="left" vertical="center"/>
    </xf>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70" xfId="0" applyFont="1" applyBorder="1" applyAlignment="1">
      <alignment horizontal="center" vertical="center"/>
    </xf>
    <xf numFmtId="0" fontId="23" fillId="0" borderId="69" xfId="0" applyFont="1" applyBorder="1" applyAlignment="1">
      <alignment horizontal="center" vertical="center"/>
    </xf>
    <xf numFmtId="0" fontId="23" fillId="0" borderId="0" xfId="0" applyFont="1" applyBorder="1" applyAlignment="1">
      <alignment horizontal="center" vertical="center"/>
    </xf>
    <xf numFmtId="0" fontId="23" fillId="0" borderId="71" xfId="0" applyFont="1" applyBorder="1" applyAlignment="1">
      <alignment horizontal="center" vertical="center"/>
    </xf>
    <xf numFmtId="0" fontId="19" fillId="0" borderId="0" xfId="0" applyFont="1" applyAlignment="1">
      <alignment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10" fillId="0" borderId="0" xfId="0" applyFont="1">
      <alignment vertical="center"/>
    </xf>
    <xf numFmtId="0" fontId="20" fillId="0" borderId="0" xfId="0" applyFont="1" applyAlignment="1">
      <alignment vertical="center" shrinkToFit="1"/>
    </xf>
    <xf numFmtId="0" fontId="21"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xf numFmtId="0" fontId="20" fillId="0" borderId="26" xfId="0" applyFont="1" applyBorder="1" applyAlignment="1">
      <alignment horizontal="distributed" vertical="distributed" textRotation="255" indent="5"/>
    </xf>
    <xf numFmtId="0" fontId="20" fillId="0" borderId="29" xfId="0" applyFont="1" applyBorder="1" applyAlignment="1">
      <alignment horizontal="distributed" vertical="distributed" textRotation="255" indent="5"/>
    </xf>
    <xf numFmtId="0" fontId="20" fillId="0" borderId="43" xfId="0" applyFont="1" applyBorder="1" applyAlignment="1">
      <alignment horizontal="distributed" vertical="distributed" textRotation="255" indent="5"/>
    </xf>
    <xf numFmtId="0" fontId="20" fillId="0" borderId="0" xfId="0" applyFont="1" applyAlignment="1">
      <alignment vertical="center"/>
    </xf>
    <xf numFmtId="0" fontId="20" fillId="0" borderId="21" xfId="0" applyFont="1" applyBorder="1" applyAlignment="1">
      <alignment horizontal="distributed" vertical="distributed" textRotation="255" indent="5"/>
    </xf>
    <xf numFmtId="0" fontId="20" fillId="0" borderId="0" xfId="0" applyFont="1" applyBorder="1" applyAlignment="1">
      <alignment horizontal="distributed" vertical="distributed" textRotation="255" indent="5"/>
    </xf>
    <xf numFmtId="0" fontId="20" fillId="0" borderId="20" xfId="0" applyFont="1" applyBorder="1" applyAlignment="1">
      <alignment horizontal="distributed" vertical="distributed" textRotation="255" indent="5"/>
    </xf>
    <xf numFmtId="0" fontId="20" fillId="0" borderId="27" xfId="0" applyFont="1" applyBorder="1" applyAlignment="1">
      <alignment horizontal="distributed" vertical="distributed" textRotation="255" indent="5"/>
    </xf>
    <xf numFmtId="0" fontId="20" fillId="0" borderId="38" xfId="0" applyFont="1" applyBorder="1" applyAlignment="1">
      <alignment horizontal="distributed" vertical="distributed" textRotation="255" indent="5"/>
    </xf>
    <xf numFmtId="0" fontId="20" fillId="0" borderId="28" xfId="0" applyFont="1" applyBorder="1" applyAlignment="1">
      <alignment horizontal="distributed" vertical="distributed" textRotation="255" indent="5"/>
    </xf>
    <xf numFmtId="0" fontId="20" fillId="0" borderId="19" xfId="0" applyFont="1" applyBorder="1" applyAlignment="1">
      <alignment horizontal="center"/>
    </xf>
    <xf numFmtId="0" fontId="20" fillId="0" borderId="48" xfId="0" applyFont="1" applyBorder="1" applyAlignment="1">
      <alignment horizontal="center"/>
    </xf>
    <xf numFmtId="0" fontId="20" fillId="0" borderId="17" xfId="0" applyFont="1" applyBorder="1" applyAlignment="1">
      <alignment horizontal="center"/>
    </xf>
    <xf numFmtId="0" fontId="20" fillId="0" borderId="0" xfId="0" applyFont="1" applyAlignment="1"/>
    <xf numFmtId="49" fontId="20" fillId="0" borderId="0" xfId="0" applyNumberFormat="1" applyFont="1" applyBorder="1" applyAlignment="1">
      <alignment vertical="center"/>
    </xf>
    <xf numFmtId="58" fontId="10" fillId="0" borderId="0" xfId="0" applyNumberFormat="1" applyFont="1" applyAlignment="1">
      <alignment horizontal="center" vertical="center"/>
    </xf>
    <xf numFmtId="0" fontId="20" fillId="0" borderId="0" xfId="0" applyFont="1" applyAlignment="1">
      <alignment horizontal="center" vertical="center"/>
    </xf>
    <xf numFmtId="0" fontId="20" fillId="0" borderId="0" xfId="0" applyFont="1" applyBorder="1" applyAlignment="1">
      <alignment vertical="center" wrapText="1"/>
    </xf>
    <xf numFmtId="49" fontId="4" fillId="0" borderId="0" xfId="0" applyNumberFormat="1" applyFont="1" applyAlignment="1">
      <alignment vertical="center"/>
    </xf>
    <xf numFmtId="0" fontId="4" fillId="0" borderId="0" xfId="0" applyFont="1" applyAlignment="1">
      <alignment vertical="top"/>
    </xf>
    <xf numFmtId="0" fontId="5" fillId="0" borderId="0" xfId="0" applyFont="1" applyAlignment="1">
      <alignment vertical="top"/>
    </xf>
    <xf numFmtId="49" fontId="5" fillId="0" borderId="0" xfId="0" applyNumberFormat="1" applyFont="1" applyAlignment="1">
      <alignment vertical="center"/>
    </xf>
    <xf numFmtId="49" fontId="5" fillId="0" borderId="0" xfId="0" applyNumberFormat="1" applyFont="1" applyAlignment="1">
      <alignment horizontal="left" vertical="center" wrapText="1"/>
    </xf>
    <xf numFmtId="49" fontId="5" fillId="0" borderId="0" xfId="0" applyNumberFormat="1" applyFont="1" applyAlignment="1">
      <alignment vertical="top"/>
    </xf>
    <xf numFmtId="49" fontId="5" fillId="0" borderId="0" xfId="0" applyNumberFormat="1" applyFont="1" applyAlignment="1">
      <alignment horizontal="left" vertical="top" wrapText="1"/>
    </xf>
    <xf numFmtId="49" fontId="5" fillId="0" borderId="0" xfId="0" applyNumberFormat="1" applyFont="1" applyAlignment="1">
      <alignment vertical="top" wrapText="1"/>
    </xf>
    <xf numFmtId="49" fontId="4" fillId="0" borderId="0" xfId="0" applyNumberFormat="1" applyFont="1" applyAlignment="1">
      <alignment vertical="top"/>
    </xf>
    <xf numFmtId="0" fontId="10" fillId="0" borderId="0" xfId="0" applyFont="1" applyAlignment="1">
      <alignment horizontal="center" vertical="center"/>
    </xf>
    <xf numFmtId="58" fontId="20" fillId="0" borderId="0" xfId="0" applyNumberFormat="1" applyFont="1" applyAlignment="1">
      <alignment horizontal="right" vertical="center" wrapText="1" indent="1"/>
    </xf>
    <xf numFmtId="0" fontId="5" fillId="0" borderId="0" xfId="0" applyFont="1" applyAlignment="1">
      <alignment horizontal="distributed"/>
    </xf>
    <xf numFmtId="0" fontId="5" fillId="0" borderId="0" xfId="0" applyFont="1" applyAlignment="1">
      <alignment horizontal="left" vertical="center" wrapText="1"/>
    </xf>
    <xf numFmtId="0" fontId="5" fillId="0" borderId="0" xfId="0" applyFont="1" applyAlignment="1">
      <alignment horizontal="left" vertical="center" shrinkToFit="1"/>
    </xf>
    <xf numFmtId="0" fontId="5" fillId="0" borderId="0" xfId="0" applyFont="1" applyAlignment="1">
      <alignment horizontal="left" vertical="center" indent="2" shrinkToFit="1"/>
    </xf>
    <xf numFmtId="58" fontId="19" fillId="0" borderId="0" xfId="0" applyNumberFormat="1" applyFont="1" applyAlignment="1">
      <alignment vertical="center" wrapText="1"/>
    </xf>
    <xf numFmtId="49" fontId="8" fillId="0" borderId="0" xfId="2" applyNumberFormat="1" applyFont="1" applyAlignment="1">
      <alignment vertical="center" shrinkToFit="1"/>
    </xf>
    <xf numFmtId="0" fontId="8" fillId="0" borderId="0" xfId="2" applyNumberFormat="1" applyFont="1" applyAlignment="1">
      <alignment vertical="center" shrinkToFit="1"/>
    </xf>
    <xf numFmtId="49" fontId="14" fillId="0" borderId="0" xfId="2" applyNumberFormat="1" applyFont="1" applyBorder="1" applyAlignment="1">
      <alignment vertical="center" shrinkToFit="1"/>
    </xf>
    <xf numFmtId="49" fontId="14" fillId="0" borderId="0" xfId="2" applyNumberFormat="1" applyFont="1" applyAlignment="1">
      <alignment vertical="center" shrinkToFit="1"/>
    </xf>
    <xf numFmtId="49" fontId="24" fillId="0" borderId="0" xfId="2" applyNumberFormat="1" applyFont="1" applyAlignment="1">
      <alignment vertical="center" shrinkToFit="1"/>
    </xf>
    <xf numFmtId="49" fontId="25" fillId="0" borderId="0" xfId="2" applyNumberFormat="1" applyFont="1" applyAlignment="1">
      <alignment horizontal="center" vertical="center" shrinkToFit="1"/>
    </xf>
    <xf numFmtId="49" fontId="26" fillId="5" borderId="26" xfId="2" applyNumberFormat="1" applyFont="1" applyFill="1" applyBorder="1" applyAlignment="1">
      <alignment horizontal="center" vertical="center" shrinkToFit="1"/>
    </xf>
    <xf numFmtId="49" fontId="26" fillId="5" borderId="29" xfId="2" applyNumberFormat="1" applyFont="1" applyFill="1" applyBorder="1" applyAlignment="1">
      <alignment horizontal="center" vertical="center" shrinkToFit="1"/>
    </xf>
    <xf numFmtId="0" fontId="1" fillId="0" borderId="29" xfId="2" applyFont="1" applyBorder="1" applyAlignment="1">
      <alignment vertical="center" shrinkToFit="1"/>
    </xf>
    <xf numFmtId="0" fontId="1" fillId="0" borderId="43" xfId="2" applyFont="1" applyBorder="1" applyAlignment="1">
      <alignment vertical="center" shrinkToFit="1"/>
    </xf>
    <xf numFmtId="49" fontId="26" fillId="5" borderId="43" xfId="2" applyNumberFormat="1" applyFont="1" applyFill="1" applyBorder="1" applyAlignment="1">
      <alignment horizontal="center" vertical="center" shrinkToFit="1"/>
    </xf>
    <xf numFmtId="49" fontId="26" fillId="5" borderId="26" xfId="2" applyNumberFormat="1" applyFont="1" applyFill="1" applyBorder="1" applyAlignment="1">
      <alignment horizontal="center" vertical="center" wrapText="1" shrinkToFit="1"/>
    </xf>
    <xf numFmtId="49" fontId="26" fillId="5" borderId="29" xfId="2" applyNumberFormat="1" applyFont="1" applyFill="1" applyBorder="1" applyAlignment="1">
      <alignment horizontal="center" vertical="center" wrapText="1" shrinkToFit="1"/>
    </xf>
    <xf numFmtId="49" fontId="26" fillId="5" borderId="43" xfId="2" applyNumberFormat="1" applyFont="1" applyFill="1" applyBorder="1" applyAlignment="1">
      <alignment horizontal="center" vertical="center" wrapText="1" shrinkToFit="1"/>
    </xf>
    <xf numFmtId="0" fontId="1" fillId="0" borderId="0" xfId="2" applyFont="1" applyBorder="1" applyAlignment="1">
      <alignment vertical="center" shrinkToFit="1"/>
    </xf>
    <xf numFmtId="49" fontId="14" fillId="0" borderId="0" xfId="2" applyNumberFormat="1" applyFont="1" applyFill="1" applyBorder="1" applyAlignment="1">
      <alignment horizontal="center" vertical="center" shrinkToFit="1"/>
    </xf>
    <xf numFmtId="49" fontId="26" fillId="5" borderId="18" xfId="2" applyNumberFormat="1" applyFont="1" applyFill="1" applyBorder="1" applyAlignment="1">
      <alignment horizontal="center" vertical="center" shrinkToFit="1"/>
    </xf>
    <xf numFmtId="49" fontId="26" fillId="6" borderId="26" xfId="2" applyNumberFormat="1" applyFont="1" applyFill="1" applyBorder="1" applyAlignment="1">
      <alignment horizontal="center" vertical="center" shrinkToFit="1"/>
    </xf>
    <xf numFmtId="0" fontId="1" fillId="6" borderId="29" xfId="2" applyFont="1" applyFill="1" applyBorder="1" applyAlignment="1">
      <alignment shrinkToFit="1"/>
    </xf>
    <xf numFmtId="0" fontId="1" fillId="6" borderId="43" xfId="2" applyFont="1" applyFill="1" applyBorder="1" applyAlignment="1">
      <alignment shrinkToFit="1"/>
    </xf>
    <xf numFmtId="0" fontId="26" fillId="6" borderId="26" xfId="2" applyFont="1" applyFill="1" applyBorder="1" applyAlignment="1">
      <alignment horizontal="center" vertical="center" shrinkToFit="1"/>
    </xf>
    <xf numFmtId="0" fontId="26" fillId="6" borderId="43" xfId="2" applyFont="1" applyFill="1" applyBorder="1" applyAlignment="1">
      <alignment horizontal="center" vertical="center" shrinkToFit="1"/>
    </xf>
    <xf numFmtId="0" fontId="26" fillId="6" borderId="29" xfId="2" applyFont="1" applyFill="1" applyBorder="1" applyAlignment="1">
      <alignment horizontal="center" vertical="center" shrinkToFit="1"/>
    </xf>
    <xf numFmtId="0" fontId="1" fillId="6" borderId="29" xfId="2" applyFont="1" applyFill="1" applyBorder="1" applyAlignment="1">
      <alignment vertical="center" shrinkToFit="1"/>
    </xf>
    <xf numFmtId="0" fontId="1" fillId="6" borderId="43" xfId="2" applyFont="1" applyFill="1" applyBorder="1" applyAlignment="1">
      <alignment vertical="center" shrinkToFit="1"/>
    </xf>
    <xf numFmtId="49" fontId="27" fillId="0" borderId="83" xfId="2" applyNumberFormat="1" applyFont="1" applyBorder="1" applyAlignment="1">
      <alignment horizontal="center" vertical="center" shrinkToFit="1"/>
    </xf>
    <xf numFmtId="49" fontId="14" fillId="0" borderId="84" xfId="2" applyNumberFormat="1" applyFont="1" applyBorder="1" applyAlignment="1">
      <alignment horizontal="center" vertical="center" shrinkToFit="1"/>
    </xf>
    <xf numFmtId="49" fontId="26" fillId="5" borderId="21" xfId="2" applyNumberFormat="1" applyFont="1" applyFill="1" applyBorder="1" applyAlignment="1">
      <alignment horizontal="center" vertical="center" shrinkToFit="1"/>
    </xf>
    <xf numFmtId="49" fontId="26" fillId="5" borderId="0" xfId="2" applyNumberFormat="1" applyFont="1" applyFill="1" applyBorder="1" applyAlignment="1">
      <alignment horizontal="center" vertical="center" shrinkToFit="1"/>
    </xf>
    <xf numFmtId="0" fontId="1" fillId="0" borderId="20" xfId="2" applyFont="1" applyBorder="1" applyAlignment="1">
      <alignment vertical="center" shrinkToFit="1"/>
    </xf>
    <xf numFmtId="0" fontId="1" fillId="0" borderId="0" xfId="2" applyFont="1" applyAlignment="1">
      <alignment vertical="center" shrinkToFit="1"/>
    </xf>
    <xf numFmtId="49" fontId="26" fillId="5" borderId="20" xfId="2" applyNumberFormat="1" applyFont="1" applyFill="1" applyBorder="1" applyAlignment="1">
      <alignment horizontal="center" vertical="center" shrinkToFit="1"/>
    </xf>
    <xf numFmtId="49" fontId="26" fillId="5" borderId="21" xfId="2" applyNumberFormat="1" applyFont="1" applyFill="1" applyBorder="1" applyAlignment="1">
      <alignment horizontal="center" vertical="center" wrapText="1" shrinkToFit="1"/>
    </xf>
    <xf numFmtId="49" fontId="26" fillId="5" borderId="0" xfId="2" applyNumberFormat="1" applyFont="1" applyFill="1" applyBorder="1" applyAlignment="1">
      <alignment horizontal="center" vertical="center" wrapText="1" shrinkToFit="1"/>
    </xf>
    <xf numFmtId="49" fontId="26" fillId="5" borderId="20" xfId="2" applyNumberFormat="1" applyFont="1" applyFill="1" applyBorder="1" applyAlignment="1">
      <alignment horizontal="center" vertical="center" wrapText="1" shrinkToFit="1"/>
    </xf>
    <xf numFmtId="0" fontId="1" fillId="6" borderId="21" xfId="2" applyFont="1" applyFill="1" applyBorder="1" applyAlignment="1">
      <alignment shrinkToFit="1"/>
    </xf>
    <xf numFmtId="0" fontId="1" fillId="6" borderId="0" xfId="2" applyFont="1" applyFill="1" applyAlignment="1">
      <alignment shrinkToFit="1"/>
    </xf>
    <xf numFmtId="0" fontId="1" fillId="6" borderId="20" xfId="2" applyFont="1" applyFill="1" applyBorder="1" applyAlignment="1">
      <alignment shrinkToFit="1"/>
    </xf>
    <xf numFmtId="0" fontId="26" fillId="6" borderId="21" xfId="2" applyFont="1" applyFill="1" applyBorder="1" applyAlignment="1">
      <alignment horizontal="center" vertical="center" shrinkToFit="1"/>
    </xf>
    <xf numFmtId="0" fontId="26" fillId="6" borderId="20" xfId="2" applyFont="1" applyFill="1" applyBorder="1" applyAlignment="1">
      <alignment horizontal="center" vertical="center" shrinkToFit="1"/>
    </xf>
    <xf numFmtId="0" fontId="26" fillId="6" borderId="0" xfId="2" applyFont="1" applyFill="1" applyBorder="1" applyAlignment="1">
      <alignment horizontal="center" vertical="center" shrinkToFit="1"/>
    </xf>
    <xf numFmtId="0" fontId="1" fillId="6" borderId="0" xfId="2" applyFont="1" applyFill="1" applyBorder="1" applyAlignment="1">
      <alignment vertical="center" shrinkToFit="1"/>
    </xf>
    <xf numFmtId="0" fontId="1" fillId="6" borderId="20" xfId="2" applyFont="1" applyFill="1" applyBorder="1" applyAlignment="1">
      <alignment vertical="center" shrinkToFit="1"/>
    </xf>
    <xf numFmtId="49" fontId="14" fillId="0" borderId="85" xfId="2" applyNumberFormat="1" applyFont="1" applyBorder="1" applyAlignment="1">
      <alignment horizontal="center" vertical="center" shrinkToFit="1"/>
    </xf>
    <xf numFmtId="49" fontId="14" fillId="0" borderId="86" xfId="2" applyNumberFormat="1" applyFont="1" applyBorder="1" applyAlignment="1">
      <alignment horizontal="center" vertical="center" shrinkToFit="1"/>
    </xf>
    <xf numFmtId="49" fontId="28" fillId="5" borderId="26" xfId="2" applyNumberFormat="1" applyFont="1" applyFill="1" applyBorder="1" applyAlignment="1">
      <alignment horizontal="center" vertical="center" shrinkToFit="1"/>
    </xf>
    <xf numFmtId="49" fontId="28" fillId="5" borderId="80" xfId="2" applyNumberFormat="1" applyFont="1" applyFill="1" applyBorder="1" applyAlignment="1">
      <alignment horizontal="center" vertical="center" shrinkToFit="1"/>
    </xf>
    <xf numFmtId="0" fontId="29" fillId="0" borderId="6" xfId="2" applyNumberFormat="1" applyFont="1" applyFill="1" applyBorder="1" applyAlignment="1">
      <alignment horizontal="center" vertical="center" shrinkToFit="1"/>
    </xf>
    <xf numFmtId="0" fontId="29" fillId="0" borderId="50" xfId="2" applyNumberFormat="1" applyFont="1" applyFill="1" applyBorder="1" applyAlignment="1">
      <alignment horizontal="center" vertical="center" shrinkToFit="1"/>
    </xf>
    <xf numFmtId="49" fontId="28" fillId="5" borderId="21" xfId="2" applyNumberFormat="1" applyFont="1" applyFill="1" applyBorder="1" applyAlignment="1">
      <alignment horizontal="center" vertical="center" shrinkToFit="1"/>
    </xf>
    <xf numFmtId="49" fontId="28" fillId="5" borderId="52" xfId="2" applyNumberFormat="1" applyFont="1" applyFill="1" applyBorder="1" applyAlignment="1">
      <alignment horizontal="center" vertical="center" shrinkToFit="1"/>
    </xf>
    <xf numFmtId="0" fontId="29" fillId="0" borderId="14" xfId="2" applyNumberFormat="1" applyFont="1" applyFill="1" applyBorder="1" applyAlignment="1">
      <alignment horizontal="center" vertical="center" shrinkToFit="1"/>
    </xf>
    <xf numFmtId="0" fontId="29" fillId="0" borderId="52" xfId="2" applyNumberFormat="1" applyFont="1" applyFill="1" applyBorder="1" applyAlignment="1">
      <alignment horizontal="center" vertical="center" shrinkToFit="1"/>
    </xf>
    <xf numFmtId="49" fontId="30" fillId="0" borderId="18" xfId="2" applyNumberFormat="1" applyFont="1" applyBorder="1" applyAlignment="1">
      <alignment horizontal="center" vertical="center" shrinkToFit="1"/>
    </xf>
    <xf numFmtId="49" fontId="28" fillId="5" borderId="27" xfId="2" applyNumberFormat="1" applyFont="1" applyFill="1" applyBorder="1" applyAlignment="1">
      <alignment horizontal="center" vertical="center" shrinkToFit="1"/>
    </xf>
    <xf numFmtId="49" fontId="28" fillId="5" borderId="87" xfId="2" applyNumberFormat="1" applyFont="1" applyFill="1" applyBorder="1" applyAlignment="1">
      <alignment horizontal="center" vertical="center" shrinkToFit="1"/>
    </xf>
    <xf numFmtId="0" fontId="29" fillId="0" borderId="60" xfId="2" applyNumberFormat="1" applyFont="1" applyFill="1" applyBorder="1" applyAlignment="1">
      <alignment horizontal="center" vertical="center" shrinkToFit="1"/>
    </xf>
    <xf numFmtId="0" fontId="29" fillId="0" borderId="61" xfId="2" applyNumberFormat="1" applyFont="1" applyFill="1" applyBorder="1" applyAlignment="1">
      <alignment horizontal="center" vertical="center" shrinkToFit="1"/>
    </xf>
    <xf numFmtId="49" fontId="31" fillId="5" borderId="26" xfId="2" applyNumberFormat="1" applyFont="1" applyFill="1" applyBorder="1" applyAlignment="1">
      <alignment horizontal="center" vertical="center" shrinkToFit="1"/>
    </xf>
    <xf numFmtId="49" fontId="31" fillId="5" borderId="43" xfId="2" applyNumberFormat="1" applyFont="1" applyFill="1" applyBorder="1" applyAlignment="1">
      <alignment horizontal="center" vertical="center" shrinkToFit="1"/>
    </xf>
    <xf numFmtId="49" fontId="31" fillId="5" borderId="21" xfId="2" applyNumberFormat="1" applyFont="1" applyFill="1" applyBorder="1" applyAlignment="1">
      <alignment horizontal="center" vertical="center" shrinkToFit="1"/>
    </xf>
    <xf numFmtId="49" fontId="31" fillId="5" borderId="20" xfId="2" applyNumberFormat="1" applyFont="1" applyFill="1" applyBorder="1" applyAlignment="1">
      <alignment horizontal="center" vertical="center" shrinkToFit="1"/>
    </xf>
    <xf numFmtId="49" fontId="26" fillId="5" borderId="27" xfId="2" applyNumberFormat="1" applyFont="1" applyFill="1" applyBorder="1" applyAlignment="1">
      <alignment horizontal="center" vertical="center" shrinkToFit="1"/>
    </xf>
    <xf numFmtId="49" fontId="26" fillId="5" borderId="28" xfId="2" applyNumberFormat="1" applyFont="1" applyFill="1" applyBorder="1" applyAlignment="1">
      <alignment horizontal="center" vertical="center" shrinkToFit="1"/>
    </xf>
    <xf numFmtId="49" fontId="26" fillId="5" borderId="38" xfId="2" applyNumberFormat="1" applyFont="1" applyFill="1" applyBorder="1" applyAlignment="1">
      <alignment horizontal="center" vertical="center" shrinkToFit="1"/>
    </xf>
    <xf numFmtId="0" fontId="1" fillId="0" borderId="38" xfId="2" applyFont="1" applyBorder="1" applyAlignment="1">
      <alignment vertical="center" shrinkToFit="1"/>
    </xf>
    <xf numFmtId="0" fontId="1" fillId="0" borderId="28" xfId="2" applyFont="1" applyBorder="1" applyAlignment="1">
      <alignment vertical="center" shrinkToFit="1"/>
    </xf>
    <xf numFmtId="49" fontId="26" fillId="5" borderId="81" xfId="2" applyNumberFormat="1" applyFont="1" applyFill="1" applyBorder="1" applyAlignment="1">
      <alignment horizontal="center" vertical="center" shrinkToFit="1"/>
    </xf>
    <xf numFmtId="49" fontId="26" fillId="5" borderId="82" xfId="2" applyNumberFormat="1" applyFont="1" applyFill="1" applyBorder="1" applyAlignment="1">
      <alignment horizontal="center" vertical="center" shrinkToFit="1"/>
    </xf>
    <xf numFmtId="49" fontId="26" fillId="5" borderId="63" xfId="2" applyNumberFormat="1" applyFont="1" applyFill="1" applyBorder="1" applyAlignment="1">
      <alignment horizontal="center" vertical="center" shrinkToFit="1"/>
    </xf>
    <xf numFmtId="49" fontId="26" fillId="5" borderId="81" xfId="2" applyNumberFormat="1" applyFont="1" applyFill="1" applyBorder="1" applyAlignment="1">
      <alignment horizontal="center" vertical="center" wrapText="1" shrinkToFit="1"/>
    </xf>
    <xf numFmtId="49" fontId="26" fillId="5" borderId="82" xfId="2" applyNumberFormat="1" applyFont="1" applyFill="1" applyBorder="1" applyAlignment="1">
      <alignment horizontal="center" vertical="center" wrapText="1" shrinkToFit="1"/>
    </xf>
    <xf numFmtId="49" fontId="26" fillId="5" borderId="63" xfId="2" applyNumberFormat="1" applyFont="1" applyFill="1" applyBorder="1" applyAlignment="1">
      <alignment horizontal="center" vertical="center" wrapText="1" shrinkToFit="1"/>
    </xf>
    <xf numFmtId="0" fontId="1" fillId="6" borderId="81" xfId="2" applyFont="1" applyFill="1" applyBorder="1" applyAlignment="1">
      <alignment shrinkToFit="1"/>
    </xf>
    <xf numFmtId="0" fontId="1" fillId="6" borderId="82" xfId="2" applyFont="1" applyFill="1" applyBorder="1" applyAlignment="1">
      <alignment shrinkToFit="1"/>
    </xf>
    <xf numFmtId="0" fontId="1" fillId="6" borderId="63" xfId="2" applyFont="1" applyFill="1" applyBorder="1" applyAlignment="1">
      <alignment shrinkToFit="1"/>
    </xf>
    <xf numFmtId="0" fontId="26" fillId="6" borderId="81" xfId="2" applyFont="1" applyFill="1" applyBorder="1" applyAlignment="1">
      <alignment horizontal="center" vertical="center" shrinkToFit="1"/>
    </xf>
    <xf numFmtId="0" fontId="26" fillId="6" borderId="63" xfId="2" applyFont="1" applyFill="1" applyBorder="1" applyAlignment="1">
      <alignment horizontal="center" vertical="center" shrinkToFit="1"/>
    </xf>
    <xf numFmtId="0" fontId="26" fillId="6" borderId="82" xfId="2" applyFont="1" applyFill="1" applyBorder="1" applyAlignment="1">
      <alignment horizontal="center" vertical="center" shrinkToFit="1"/>
    </xf>
    <xf numFmtId="0" fontId="1" fillId="6" borderId="82" xfId="2" applyFont="1" applyFill="1" applyBorder="1" applyAlignment="1">
      <alignment vertical="center" shrinkToFit="1"/>
    </xf>
    <xf numFmtId="0" fontId="1" fillId="6" borderId="63" xfId="2" applyFont="1" applyFill="1" applyBorder="1" applyAlignment="1">
      <alignment vertical="center" shrinkToFit="1"/>
    </xf>
    <xf numFmtId="49" fontId="26" fillId="5" borderId="26" xfId="2" applyNumberFormat="1" applyFont="1" applyFill="1" applyBorder="1" applyAlignment="1">
      <alignment horizontal="left" vertical="center" shrinkToFit="1"/>
    </xf>
    <xf numFmtId="49" fontId="26" fillId="5" borderId="43" xfId="2" applyNumberFormat="1" applyFont="1" applyFill="1" applyBorder="1" applyAlignment="1">
      <alignment horizontal="left" vertical="center" shrinkToFit="1"/>
    </xf>
    <xf numFmtId="49" fontId="26" fillId="5" borderId="19" xfId="2" applyNumberFormat="1" applyFont="1" applyFill="1" applyBorder="1" applyAlignment="1">
      <alignment horizontal="center" vertical="center" shrinkToFit="1"/>
    </xf>
    <xf numFmtId="49" fontId="13" fillId="5" borderId="88" xfId="2" applyNumberFormat="1" applyFont="1" applyFill="1" applyBorder="1" applyAlignment="1">
      <alignment horizontal="left" vertical="center" wrapText="1" shrinkToFit="1"/>
    </xf>
    <xf numFmtId="49" fontId="13" fillId="5" borderId="3" xfId="2" applyNumberFormat="1" applyFont="1" applyFill="1" applyBorder="1" applyAlignment="1">
      <alignment horizontal="left" vertical="center" wrapText="1" shrinkToFit="1"/>
    </xf>
    <xf numFmtId="49" fontId="32" fillId="5" borderId="5" xfId="2" applyNumberFormat="1" applyFont="1" applyFill="1" applyBorder="1" applyAlignment="1">
      <alignment horizontal="left" vertical="center" wrapText="1" shrinkToFit="1"/>
    </xf>
    <xf numFmtId="49" fontId="32" fillId="5" borderId="89" xfId="2" applyNumberFormat="1" applyFont="1" applyFill="1" applyBorder="1" applyAlignment="1">
      <alignment horizontal="left" vertical="center" wrapText="1" shrinkToFit="1"/>
    </xf>
    <xf numFmtId="49" fontId="32" fillId="5" borderId="6" xfId="2" applyNumberFormat="1" applyFont="1" applyFill="1" applyBorder="1" applyAlignment="1">
      <alignment horizontal="center" vertical="center" shrinkToFit="1"/>
    </xf>
    <xf numFmtId="49" fontId="32" fillId="5" borderId="50" xfId="2" applyNumberFormat="1" applyFont="1" applyFill="1" applyBorder="1" applyAlignment="1">
      <alignment horizontal="center" vertical="center" shrinkToFit="1"/>
    </xf>
    <xf numFmtId="49" fontId="28" fillId="5" borderId="88" xfId="2" applyNumberFormat="1" applyFont="1" applyFill="1" applyBorder="1" applyAlignment="1">
      <alignment horizontal="center" vertical="center" shrinkToFit="1"/>
    </xf>
    <xf numFmtId="49" fontId="28" fillId="5" borderId="89" xfId="2" applyNumberFormat="1" applyFont="1" applyFill="1" applyBorder="1" applyAlignment="1">
      <alignment horizontal="center" vertical="center" shrinkToFit="1"/>
    </xf>
    <xf numFmtId="49" fontId="26" fillId="5" borderId="88" xfId="2" applyNumberFormat="1" applyFont="1" applyFill="1" applyBorder="1" applyAlignment="1">
      <alignment horizontal="center" vertical="center" shrinkToFit="1"/>
    </xf>
    <xf numFmtId="49" fontId="26" fillId="5" borderId="89" xfId="2" applyNumberFormat="1" applyFont="1" applyFill="1" applyBorder="1" applyAlignment="1">
      <alignment horizontal="center" vertical="center" shrinkToFit="1"/>
    </xf>
    <xf numFmtId="49" fontId="26" fillId="5" borderId="6" xfId="2" applyNumberFormat="1" applyFont="1" applyFill="1" applyBorder="1" applyAlignment="1">
      <alignment horizontal="center" vertical="center" shrinkToFit="1"/>
    </xf>
    <xf numFmtId="49" fontId="26" fillId="5" borderId="50" xfId="2" applyNumberFormat="1" applyFont="1" applyFill="1" applyBorder="1" applyAlignment="1">
      <alignment horizontal="center" vertical="center" shrinkToFit="1"/>
    </xf>
    <xf numFmtId="49" fontId="26" fillId="5" borderId="7" xfId="2" applyNumberFormat="1" applyFont="1" applyFill="1" applyBorder="1" applyAlignment="1">
      <alignment horizontal="center" vertical="center" shrinkToFit="1"/>
    </xf>
    <xf numFmtId="49" fontId="32" fillId="5" borderId="1" xfId="2" applyNumberFormat="1" applyFont="1" applyFill="1" applyBorder="1" applyAlignment="1">
      <alignment horizontal="center" vertical="center" shrinkToFit="1"/>
    </xf>
    <xf numFmtId="49" fontId="28" fillId="5" borderId="6" xfId="2" applyNumberFormat="1" applyFont="1" applyFill="1" applyBorder="1" applyAlignment="1">
      <alignment horizontal="center" vertical="center" shrinkToFit="1"/>
    </xf>
    <xf numFmtId="49" fontId="28" fillId="5" borderId="50" xfId="2" applyNumberFormat="1" applyFont="1" applyFill="1" applyBorder="1" applyAlignment="1">
      <alignment horizontal="center" vertical="center" shrinkToFit="1"/>
    </xf>
    <xf numFmtId="49" fontId="26" fillId="0" borderId="0" xfId="2" applyNumberFormat="1" applyFont="1" applyFill="1" applyBorder="1" applyAlignment="1">
      <alignment horizontal="center" vertical="center" shrinkToFit="1"/>
    </xf>
    <xf numFmtId="49" fontId="26" fillId="5" borderId="6" xfId="2" applyNumberFormat="1" applyFont="1" applyFill="1" applyBorder="1" applyAlignment="1">
      <alignment horizontal="center" vertical="center" wrapText="1" shrinkToFit="1"/>
    </xf>
    <xf numFmtId="49" fontId="26" fillId="5" borderId="7" xfId="2" applyNumberFormat="1" applyFont="1" applyFill="1" applyBorder="1" applyAlignment="1">
      <alignment horizontal="center" vertical="center" wrapText="1" shrinkToFit="1"/>
    </xf>
    <xf numFmtId="0" fontId="1" fillId="0" borderId="7" xfId="2" applyFont="1" applyBorder="1" applyAlignment="1">
      <alignment vertical="center" wrapText="1" shrinkToFit="1"/>
    </xf>
    <xf numFmtId="0" fontId="1" fillId="0" borderId="50" xfId="2" applyFont="1" applyBorder="1" applyAlignment="1">
      <alignment vertical="center" wrapText="1" shrinkToFit="1"/>
    </xf>
    <xf numFmtId="49" fontId="14" fillId="0" borderId="6" xfId="2" applyNumberFormat="1" applyFont="1" applyBorder="1" applyAlignment="1">
      <alignment horizontal="center" vertical="center" shrinkToFit="1"/>
    </xf>
    <xf numFmtId="49" fontId="14" fillId="0" borderId="50" xfId="2" applyNumberFormat="1" applyFont="1" applyBorder="1" applyAlignment="1">
      <alignment horizontal="center" vertical="center" shrinkToFit="1"/>
    </xf>
    <xf numFmtId="49" fontId="14" fillId="0" borderId="1" xfId="2" applyNumberFormat="1" applyFont="1" applyBorder="1" applyAlignment="1">
      <alignment horizontal="center" vertical="center" shrinkToFit="1"/>
    </xf>
    <xf numFmtId="49" fontId="26" fillId="5" borderId="21" xfId="2" applyNumberFormat="1" applyFont="1" applyFill="1" applyBorder="1" applyAlignment="1">
      <alignment horizontal="left" vertical="center" shrinkToFit="1"/>
    </xf>
    <xf numFmtId="49" fontId="26" fillId="5" borderId="20" xfId="2" applyNumberFormat="1" applyFont="1" applyFill="1" applyBorder="1" applyAlignment="1">
      <alignment horizontal="left" vertical="center" shrinkToFit="1"/>
    </xf>
    <xf numFmtId="0" fontId="8" fillId="0" borderId="0" xfId="2" applyNumberFormat="1" applyFont="1" applyAlignment="1">
      <alignment horizontal="center" vertical="center" shrinkToFit="1"/>
    </xf>
    <xf numFmtId="49" fontId="14" fillId="0" borderId="90" xfId="2" applyNumberFormat="1" applyFont="1" applyBorder="1" applyAlignment="1">
      <alignment horizontal="center" vertical="center" shrinkToFit="1"/>
    </xf>
    <xf numFmtId="49" fontId="14" fillId="0" borderId="91" xfId="2" applyNumberFormat="1" applyFont="1" applyBorder="1" applyAlignment="1">
      <alignment horizontal="center" vertical="center" shrinkToFit="1"/>
    </xf>
    <xf numFmtId="0" fontId="33" fillId="0" borderId="92" xfId="2" applyNumberFormat="1" applyFont="1" applyBorder="1" applyAlignment="1">
      <alignment horizontal="center" vertical="center" shrinkToFit="1"/>
    </xf>
    <xf numFmtId="0" fontId="33" fillId="0" borderId="93" xfId="2" applyNumberFormat="1" applyFont="1" applyBorder="1" applyAlignment="1">
      <alignment horizontal="center" vertical="center" shrinkToFit="1"/>
    </xf>
    <xf numFmtId="0" fontId="30" fillId="0" borderId="26" xfId="2" applyNumberFormat="1" applyFont="1" applyBorder="1" applyAlignment="1">
      <alignment horizontal="center" vertical="center" shrinkToFit="1"/>
    </xf>
    <xf numFmtId="0" fontId="30" fillId="0" borderId="80" xfId="2" applyNumberFormat="1" applyFont="1" applyBorder="1" applyAlignment="1">
      <alignment horizontal="center" vertical="center" shrinkToFit="1"/>
    </xf>
    <xf numFmtId="0" fontId="32" fillId="0" borderId="14" xfId="2" applyFont="1" applyBorder="1" applyAlignment="1">
      <alignment horizontal="center" vertical="center" shrinkToFit="1"/>
    </xf>
    <xf numFmtId="0" fontId="32" fillId="0" borderId="52" xfId="2" applyFont="1" applyBorder="1" applyAlignment="1">
      <alignment horizontal="center" vertical="center" shrinkToFit="1"/>
    </xf>
    <xf numFmtId="49" fontId="28" fillId="5" borderId="94" xfId="2" applyNumberFormat="1" applyFont="1" applyFill="1" applyBorder="1" applyAlignment="1">
      <alignment horizontal="center" vertical="center" shrinkToFit="1"/>
    </xf>
    <xf numFmtId="49" fontId="28" fillId="5" borderId="95" xfId="2" applyNumberFormat="1" applyFont="1" applyFill="1" applyBorder="1" applyAlignment="1">
      <alignment horizontal="center" vertical="center" shrinkToFit="1"/>
    </xf>
    <xf numFmtId="49" fontId="26" fillId="5" borderId="94" xfId="2" applyNumberFormat="1" applyFont="1" applyFill="1" applyBorder="1" applyAlignment="1">
      <alignment horizontal="center" vertical="center" shrinkToFit="1"/>
    </xf>
    <xf numFmtId="49" fontId="26" fillId="5" borderId="95" xfId="2" applyNumberFormat="1" applyFont="1" applyFill="1" applyBorder="1" applyAlignment="1">
      <alignment horizontal="center" vertical="center" shrinkToFit="1"/>
    </xf>
    <xf numFmtId="49" fontId="26" fillId="5" borderId="14" xfId="2" applyNumberFormat="1" applyFont="1" applyFill="1" applyBorder="1" applyAlignment="1">
      <alignment horizontal="center" vertical="center" shrinkToFit="1"/>
    </xf>
    <xf numFmtId="49" fontId="26" fillId="5" borderId="52" xfId="2" applyNumberFormat="1" applyFont="1" applyFill="1" applyBorder="1" applyAlignment="1">
      <alignment horizontal="center" vertical="center" shrinkToFit="1"/>
    </xf>
    <xf numFmtId="49" fontId="32" fillId="5" borderId="15" xfId="2" applyNumberFormat="1" applyFont="1" applyFill="1" applyBorder="1" applyAlignment="1">
      <alignment horizontal="center" vertical="center" shrinkToFit="1"/>
    </xf>
    <xf numFmtId="0" fontId="32" fillId="0" borderId="15" xfId="2" applyFont="1" applyBorder="1" applyAlignment="1">
      <alignment horizontal="center" vertical="center" shrinkToFit="1"/>
    </xf>
    <xf numFmtId="49" fontId="28" fillId="5" borderId="14" xfId="2" applyNumberFormat="1" applyFont="1" applyFill="1" applyBorder="1" applyAlignment="1">
      <alignment horizontal="center" vertical="center" shrinkToFit="1"/>
    </xf>
    <xf numFmtId="49" fontId="26" fillId="5" borderId="14" xfId="2" applyNumberFormat="1" applyFont="1" applyFill="1" applyBorder="1" applyAlignment="1">
      <alignment horizontal="center" vertical="center" wrapText="1" shrinkToFit="1"/>
    </xf>
    <xf numFmtId="0" fontId="1" fillId="0" borderId="0" xfId="2" applyFont="1" applyBorder="1" applyAlignment="1">
      <alignment vertical="center" wrapText="1" shrinkToFit="1"/>
    </xf>
    <xf numFmtId="0" fontId="1" fillId="0" borderId="52" xfId="2" applyFont="1" applyBorder="1" applyAlignment="1">
      <alignment vertical="center" wrapText="1" shrinkToFit="1"/>
    </xf>
    <xf numFmtId="0" fontId="30" fillId="0" borderId="14" xfId="2" applyNumberFormat="1" applyFont="1" applyBorder="1" applyAlignment="1">
      <alignment horizontal="center" vertical="center" shrinkToFit="1"/>
    </xf>
    <xf numFmtId="0" fontId="30" fillId="0" borderId="52" xfId="2" applyNumberFormat="1" applyFont="1" applyBorder="1" applyAlignment="1">
      <alignment horizontal="center" vertical="center" shrinkToFit="1"/>
    </xf>
    <xf numFmtId="0" fontId="30" fillId="0" borderId="15" xfId="2" applyNumberFormat="1" applyFont="1" applyBorder="1" applyAlignment="1">
      <alignment horizontal="center" vertical="center" shrinkToFit="1"/>
    </xf>
    <xf numFmtId="0" fontId="33" fillId="0" borderId="96" xfId="2" applyNumberFormat="1" applyFont="1" applyBorder="1" applyAlignment="1">
      <alignment horizontal="center" vertical="center" shrinkToFit="1"/>
    </xf>
    <xf numFmtId="0" fontId="33" fillId="0" borderId="97" xfId="2" applyNumberFormat="1" applyFont="1" applyBorder="1" applyAlignment="1">
      <alignment horizontal="center" vertical="center" shrinkToFit="1"/>
    </xf>
    <xf numFmtId="0" fontId="30" fillId="0" borderId="98" xfId="2" applyNumberFormat="1" applyFont="1" applyBorder="1" applyAlignment="1">
      <alignment horizontal="center" vertical="center" shrinkToFit="1"/>
    </xf>
    <xf numFmtId="0" fontId="30" fillId="0" borderId="99" xfId="2" applyNumberFormat="1" applyFont="1" applyBorder="1" applyAlignment="1">
      <alignment horizontal="center" vertical="center" shrinkToFit="1"/>
    </xf>
    <xf numFmtId="0" fontId="30" fillId="0" borderId="100" xfId="2" applyNumberFormat="1" applyFont="1" applyBorder="1" applyAlignment="1">
      <alignment horizontal="center" vertical="center" shrinkToFit="1"/>
    </xf>
    <xf numFmtId="0" fontId="30" fillId="0" borderId="101" xfId="2" applyNumberFormat="1" applyFont="1" applyBorder="1" applyAlignment="1">
      <alignment horizontal="center" vertical="center" shrinkToFit="1"/>
    </xf>
    <xf numFmtId="49" fontId="30" fillId="0" borderId="0" xfId="2" applyNumberFormat="1" applyFont="1" applyBorder="1" applyAlignment="1">
      <alignment horizontal="center" vertical="center" shrinkToFit="1"/>
    </xf>
    <xf numFmtId="0" fontId="30" fillId="0" borderId="102" xfId="2" applyNumberFormat="1" applyFont="1" applyBorder="1" applyAlignment="1">
      <alignment horizontal="center" vertical="center" shrinkToFit="1"/>
    </xf>
    <xf numFmtId="0" fontId="30" fillId="0" borderId="103" xfId="2" applyNumberFormat="1" applyFont="1" applyBorder="1" applyAlignment="1">
      <alignment horizontal="center" vertical="center" shrinkToFit="1"/>
    </xf>
    <xf numFmtId="0" fontId="30" fillId="0" borderId="104" xfId="2" applyNumberFormat="1" applyFont="1" applyBorder="1" applyAlignment="1">
      <alignment horizontal="center" vertical="center" shrinkToFit="1"/>
    </xf>
    <xf numFmtId="0" fontId="32" fillId="0" borderId="60" xfId="2" applyFont="1" applyBorder="1" applyAlignment="1">
      <alignment horizontal="center" vertical="center" shrinkToFit="1"/>
    </xf>
    <xf numFmtId="0" fontId="32" fillId="0" borderId="61" xfId="2" applyFont="1" applyBorder="1" applyAlignment="1">
      <alignment horizontal="center" vertical="center" shrinkToFit="1"/>
    </xf>
    <xf numFmtId="49" fontId="28" fillId="5" borderId="105" xfId="2" applyNumberFormat="1" applyFont="1" applyFill="1" applyBorder="1" applyAlignment="1">
      <alignment horizontal="center" vertical="center" shrinkToFit="1"/>
    </xf>
    <xf numFmtId="49" fontId="28" fillId="5" borderId="106" xfId="2" applyNumberFormat="1" applyFont="1" applyFill="1" applyBorder="1" applyAlignment="1">
      <alignment horizontal="center" vertical="center" shrinkToFit="1"/>
    </xf>
    <xf numFmtId="49" fontId="26" fillId="5" borderId="105" xfId="2" applyNumberFormat="1" applyFont="1" applyFill="1" applyBorder="1" applyAlignment="1">
      <alignment horizontal="center" vertical="center" shrinkToFit="1"/>
    </xf>
    <xf numFmtId="49" fontId="26" fillId="5" borderId="106" xfId="2" applyNumberFormat="1" applyFont="1" applyFill="1" applyBorder="1" applyAlignment="1">
      <alignment horizontal="center" vertical="center" shrinkToFit="1"/>
    </xf>
    <xf numFmtId="49" fontId="26" fillId="5" borderId="60" xfId="2" applyNumberFormat="1" applyFont="1" applyFill="1" applyBorder="1" applyAlignment="1">
      <alignment horizontal="center" vertical="center" shrinkToFit="1"/>
    </xf>
    <xf numFmtId="49" fontId="26" fillId="5" borderId="61" xfId="2" applyNumberFormat="1" applyFont="1" applyFill="1" applyBorder="1" applyAlignment="1">
      <alignment horizontal="center" vertical="center" shrinkToFit="1"/>
    </xf>
    <xf numFmtId="49" fontId="32" fillId="5" borderId="36" xfId="2" applyNumberFormat="1" applyFont="1" applyFill="1" applyBorder="1" applyAlignment="1">
      <alignment horizontal="center" vertical="center" shrinkToFit="1"/>
    </xf>
    <xf numFmtId="0" fontId="32" fillId="0" borderId="36" xfId="2" applyFont="1" applyBorder="1" applyAlignment="1">
      <alignment horizontal="center" vertical="center" shrinkToFit="1"/>
    </xf>
    <xf numFmtId="49" fontId="28" fillId="5" borderId="60" xfId="2" applyNumberFormat="1" applyFont="1" applyFill="1" applyBorder="1" applyAlignment="1">
      <alignment horizontal="center" vertical="center" shrinkToFit="1"/>
    </xf>
    <xf numFmtId="49" fontId="28" fillId="5" borderId="61" xfId="2" applyNumberFormat="1" applyFont="1" applyFill="1" applyBorder="1" applyAlignment="1">
      <alignment horizontal="center" vertical="center" shrinkToFit="1"/>
    </xf>
    <xf numFmtId="49" fontId="26" fillId="5" borderId="60" xfId="2" applyNumberFormat="1" applyFont="1" applyFill="1" applyBorder="1" applyAlignment="1">
      <alignment horizontal="center" vertical="center" wrapText="1" shrinkToFit="1"/>
    </xf>
    <xf numFmtId="0" fontId="1" fillId="0" borderId="82" xfId="2" applyFont="1" applyBorder="1" applyAlignment="1">
      <alignment vertical="center" wrapText="1" shrinkToFit="1"/>
    </xf>
    <xf numFmtId="0" fontId="1" fillId="0" borderId="61" xfId="2" applyFont="1" applyBorder="1" applyAlignment="1">
      <alignment vertical="center" wrapText="1" shrinkToFit="1"/>
    </xf>
    <xf numFmtId="49" fontId="24" fillId="0" borderId="0" xfId="2" applyNumberFormat="1" applyFont="1" applyAlignment="1">
      <alignment horizontal="center" vertical="center" shrinkToFit="1"/>
    </xf>
    <xf numFmtId="49" fontId="14" fillId="0" borderId="0" xfId="2" applyNumberFormat="1" applyFont="1" applyAlignment="1">
      <alignment horizontal="center" vertical="center" shrinkToFit="1"/>
    </xf>
    <xf numFmtId="0" fontId="30" fillId="0" borderId="18" xfId="2" applyNumberFormat="1" applyFont="1" applyBorder="1" applyAlignment="1">
      <alignment horizontal="center" vertical="center" shrinkToFit="1"/>
    </xf>
    <xf numFmtId="0" fontId="30" fillId="0" borderId="19" xfId="2" applyNumberFormat="1" applyFont="1" applyBorder="1" applyAlignment="1">
      <alignment horizontal="center" vertical="center" shrinkToFit="1"/>
    </xf>
    <xf numFmtId="0" fontId="33" fillId="0" borderId="107" xfId="2" applyNumberFormat="1" applyFont="1" applyBorder="1" applyAlignment="1">
      <alignment horizontal="center" vertical="center" shrinkToFit="1"/>
    </xf>
    <xf numFmtId="0" fontId="30" fillId="0" borderId="1" xfId="2" applyNumberFormat="1" applyFont="1" applyBorder="1" applyAlignment="1">
      <alignment horizontal="center" vertical="center" shrinkToFit="1"/>
    </xf>
    <xf numFmtId="0" fontId="30" fillId="0" borderId="44" xfId="2" applyNumberFormat="1" applyFont="1" applyBorder="1" applyAlignment="1">
      <alignment horizontal="center" vertical="center" shrinkToFit="1"/>
    </xf>
    <xf numFmtId="0" fontId="30" fillId="0" borderId="29" xfId="2" applyNumberFormat="1" applyFont="1" applyBorder="1" applyAlignment="1">
      <alignment horizontal="center" vertical="center" shrinkToFit="1"/>
    </xf>
    <xf numFmtId="0" fontId="30" fillId="0" borderId="6" xfId="2" applyNumberFormat="1" applyFont="1" applyBorder="1" applyAlignment="1">
      <alignment horizontal="center" vertical="center" shrinkToFit="1"/>
    </xf>
    <xf numFmtId="0" fontId="30" fillId="0" borderId="50" xfId="2" applyNumberFormat="1" applyFont="1" applyBorder="1" applyAlignment="1">
      <alignment horizontal="center" vertical="center" shrinkToFit="1"/>
    </xf>
    <xf numFmtId="0" fontId="30" fillId="0" borderId="7" xfId="2" applyNumberFormat="1" applyFont="1" applyBorder="1" applyAlignment="1">
      <alignment horizontal="center" vertical="center" shrinkToFit="1"/>
    </xf>
    <xf numFmtId="0" fontId="30" fillId="0" borderId="108" xfId="2" applyNumberFormat="1" applyFont="1" applyBorder="1" applyAlignment="1">
      <alignment horizontal="center" vertical="center" shrinkToFit="1"/>
    </xf>
    <xf numFmtId="0" fontId="30" fillId="0" borderId="109" xfId="2" applyNumberFormat="1" applyFont="1" applyBorder="1" applyAlignment="1">
      <alignment horizontal="center" vertical="center" shrinkToFit="1"/>
    </xf>
    <xf numFmtId="0" fontId="33" fillId="0" borderId="109" xfId="2" applyNumberFormat="1" applyFont="1" applyBorder="1" applyAlignment="1">
      <alignment horizontal="center" vertical="center" shrinkToFit="1"/>
    </xf>
    <xf numFmtId="0" fontId="30" fillId="0" borderId="21" xfId="2" applyNumberFormat="1" applyFont="1" applyBorder="1" applyAlignment="1">
      <alignment horizontal="center" vertical="center" shrinkToFit="1"/>
    </xf>
    <xf numFmtId="0" fontId="30" fillId="0" borderId="0" xfId="2" applyNumberFormat="1" applyFont="1" applyBorder="1" applyAlignment="1">
      <alignment horizontal="center" vertical="center" shrinkToFit="1"/>
    </xf>
    <xf numFmtId="0" fontId="30" fillId="0" borderId="9" xfId="2" applyNumberFormat="1" applyFont="1" applyBorder="1" applyAlignment="1">
      <alignment horizontal="center" vertical="center" shrinkToFit="1"/>
    </xf>
    <xf numFmtId="0" fontId="33" fillId="0" borderId="110" xfId="2" applyNumberFormat="1" applyFont="1" applyBorder="1" applyAlignment="1">
      <alignment horizontal="center" vertical="center" shrinkToFit="1"/>
    </xf>
    <xf numFmtId="0" fontId="30" fillId="0" borderId="111" xfId="2" applyNumberFormat="1" applyFont="1" applyBorder="1" applyAlignment="1">
      <alignment horizontal="center" vertical="center" shrinkToFit="1"/>
    </xf>
    <xf numFmtId="0" fontId="30" fillId="0" borderId="96" xfId="2" applyNumberFormat="1" applyFont="1" applyBorder="1" applyAlignment="1">
      <alignment horizontal="center" vertical="center" shrinkToFit="1"/>
    </xf>
    <xf numFmtId="0" fontId="30" fillId="0" borderId="112" xfId="2" applyNumberFormat="1" applyFont="1" applyBorder="1" applyAlignment="1">
      <alignment horizontal="center" vertical="center" shrinkToFit="1"/>
    </xf>
    <xf numFmtId="0" fontId="33" fillId="0" borderId="112" xfId="2" applyNumberFormat="1" applyFont="1" applyBorder="1" applyAlignment="1">
      <alignment horizontal="center" vertical="center" shrinkToFit="1"/>
    </xf>
    <xf numFmtId="49" fontId="24" fillId="0" borderId="0" xfId="2" applyNumberFormat="1" applyFont="1" applyBorder="1" applyAlignment="1">
      <alignment horizontal="center" vertical="center" shrinkToFit="1"/>
    </xf>
    <xf numFmtId="0" fontId="30" fillId="0" borderId="113" xfId="2" applyNumberFormat="1" applyFont="1" applyBorder="1" applyAlignment="1">
      <alignment horizontal="center" vertical="center" shrinkToFit="1"/>
    </xf>
    <xf numFmtId="0" fontId="30" fillId="0" borderId="114" xfId="2" applyNumberFormat="1" applyFont="1" applyBorder="1" applyAlignment="1">
      <alignment horizontal="center" vertical="center" shrinkToFit="1"/>
    </xf>
    <xf numFmtId="49" fontId="31" fillId="5" borderId="27" xfId="2" applyNumberFormat="1" applyFont="1" applyFill="1" applyBorder="1" applyAlignment="1">
      <alignment horizontal="center" vertical="center" shrinkToFit="1"/>
    </xf>
    <xf numFmtId="49" fontId="31" fillId="5" borderId="28" xfId="2" applyNumberFormat="1" applyFont="1" applyFill="1" applyBorder="1" applyAlignment="1">
      <alignment horizontal="center" vertical="center" shrinkToFit="1"/>
    </xf>
    <xf numFmtId="49" fontId="26" fillId="5" borderId="27" xfId="2" applyNumberFormat="1" applyFont="1" applyFill="1" applyBorder="1" applyAlignment="1">
      <alignment horizontal="left" vertical="center" shrinkToFit="1"/>
    </xf>
    <xf numFmtId="49" fontId="26" fillId="5" borderId="28" xfId="2" applyNumberFormat="1" applyFont="1" applyFill="1" applyBorder="1" applyAlignment="1">
      <alignment horizontal="left" vertical="center" shrinkToFit="1"/>
    </xf>
    <xf numFmtId="0" fontId="30" fillId="0" borderId="115" xfId="2" applyNumberFormat="1" applyFont="1" applyBorder="1" applyAlignment="1">
      <alignment horizontal="center" vertical="center" shrinkToFit="1"/>
    </xf>
    <xf numFmtId="0" fontId="34" fillId="0" borderId="6" xfId="2" applyNumberFormat="1" applyFont="1" applyFill="1" applyBorder="1" applyAlignment="1">
      <alignment horizontal="center" vertical="center" shrinkToFit="1"/>
    </xf>
    <xf numFmtId="0" fontId="34" fillId="0" borderId="50" xfId="2" applyNumberFormat="1" applyFont="1" applyFill="1" applyBorder="1" applyAlignment="1">
      <alignment horizontal="center" vertical="center" shrinkToFit="1"/>
    </xf>
    <xf numFmtId="0" fontId="34" fillId="0" borderId="14" xfId="2" applyNumberFormat="1" applyFont="1" applyFill="1" applyBorder="1" applyAlignment="1">
      <alignment horizontal="center" vertical="center" shrinkToFit="1"/>
    </xf>
    <xf numFmtId="0" fontId="34" fillId="0" borderId="52" xfId="2" applyNumberFormat="1" applyFont="1" applyFill="1" applyBorder="1" applyAlignment="1">
      <alignment horizontal="center" vertical="center" shrinkToFit="1"/>
    </xf>
    <xf numFmtId="0" fontId="35" fillId="0" borderId="104" xfId="2" applyNumberFormat="1" applyFont="1" applyBorder="1" applyAlignment="1">
      <alignment horizontal="center" vertical="center" shrinkToFit="1"/>
    </xf>
    <xf numFmtId="0" fontId="35" fillId="0" borderId="114" xfId="2" applyNumberFormat="1" applyFont="1" applyBorder="1" applyAlignment="1">
      <alignment horizontal="center" vertical="center" shrinkToFit="1"/>
    </xf>
    <xf numFmtId="0" fontId="35" fillId="0" borderId="100" xfId="2" applyNumberFormat="1" applyFont="1" applyBorder="1" applyAlignment="1">
      <alignment horizontal="center" vertical="center" shrinkToFit="1"/>
    </xf>
    <xf numFmtId="0" fontId="35" fillId="0" borderId="111" xfId="2" applyNumberFormat="1" applyFont="1" applyBorder="1" applyAlignment="1">
      <alignment horizontal="center" vertical="center" shrinkToFit="1"/>
    </xf>
    <xf numFmtId="0" fontId="34" fillId="0" borderId="60" xfId="2" applyNumberFormat="1" applyFont="1" applyFill="1" applyBorder="1" applyAlignment="1">
      <alignment horizontal="center" vertical="center" shrinkToFit="1"/>
    </xf>
    <xf numFmtId="0" fontId="34" fillId="0" borderId="61" xfId="2" applyNumberFormat="1" applyFont="1" applyFill="1" applyBorder="1" applyAlignment="1">
      <alignment horizontal="center" vertical="center" shrinkToFit="1"/>
    </xf>
    <xf numFmtId="0" fontId="30" fillId="0" borderId="110" xfId="2" applyNumberFormat="1" applyFont="1" applyBorder="1" applyAlignment="1">
      <alignment horizontal="center" vertical="center" shrinkToFit="1"/>
    </xf>
    <xf numFmtId="0" fontId="30" fillId="0" borderId="116" xfId="2" applyNumberFormat="1" applyFont="1" applyBorder="1" applyAlignment="1">
      <alignment horizontal="center" vertical="center" shrinkToFit="1"/>
    </xf>
    <xf numFmtId="49" fontId="14" fillId="0" borderId="0" xfId="2" applyNumberFormat="1" applyFont="1" applyFill="1" applyBorder="1" applyAlignment="1">
      <alignment horizontal="center" shrinkToFit="1"/>
    </xf>
    <xf numFmtId="0" fontId="30" fillId="0" borderId="117" xfId="2" applyNumberFormat="1" applyFont="1" applyBorder="1" applyAlignment="1">
      <alignment horizontal="center" vertical="center" shrinkToFit="1"/>
    </xf>
    <xf numFmtId="0" fontId="30" fillId="0" borderId="118" xfId="2" applyNumberFormat="1" applyFont="1" applyBorder="1" applyAlignment="1">
      <alignment horizontal="center" vertical="center" shrinkToFit="1"/>
    </xf>
    <xf numFmtId="0" fontId="30" fillId="0" borderId="119" xfId="2" applyNumberFormat="1" applyFont="1" applyBorder="1" applyAlignment="1">
      <alignment horizontal="center" vertical="center" shrinkToFit="1"/>
    </xf>
    <xf numFmtId="49" fontId="14" fillId="0" borderId="20" xfId="2" applyNumberFormat="1" applyFont="1" applyFill="1" applyBorder="1" applyAlignment="1">
      <alignment vertical="center" shrinkToFit="1"/>
    </xf>
    <xf numFmtId="0" fontId="14" fillId="0" borderId="0" xfId="2" applyNumberFormat="1" applyFont="1" applyAlignment="1">
      <alignment vertical="center" shrinkToFit="1"/>
    </xf>
    <xf numFmtId="49" fontId="26" fillId="0" borderId="6" xfId="2" applyNumberFormat="1" applyFont="1" applyBorder="1" applyAlignment="1">
      <alignment horizontal="center" vertical="center" shrinkToFit="1"/>
    </xf>
    <xf numFmtId="49" fontId="26" fillId="0" borderId="7" xfId="2" applyNumberFormat="1" applyFont="1" applyBorder="1" applyAlignment="1">
      <alignment horizontal="center" vertical="center" shrinkToFit="1"/>
    </xf>
    <xf numFmtId="49" fontId="26" fillId="0" borderId="14" xfId="2" applyNumberFormat="1" applyFont="1" applyBorder="1" applyAlignment="1">
      <alignment horizontal="center" vertical="center" shrinkToFit="1"/>
    </xf>
    <xf numFmtId="0" fontId="36" fillId="0" borderId="20" xfId="2" applyNumberFormat="1" applyFont="1" applyFill="1" applyBorder="1" applyAlignment="1">
      <alignment horizontal="left" vertical="center" shrinkToFit="1"/>
    </xf>
    <xf numFmtId="0" fontId="1" fillId="0" borderId="20" xfId="2" applyNumberFormat="1" applyFont="1" applyFill="1" applyBorder="1" applyAlignment="1">
      <alignment horizontal="left" vertical="center" shrinkToFit="1"/>
    </xf>
    <xf numFmtId="49" fontId="37" fillId="0" borderId="0" xfId="2" applyNumberFormat="1" applyFont="1" applyFill="1" applyBorder="1" applyAlignment="1">
      <alignment horizontal="left" vertical="center" shrinkToFit="1"/>
    </xf>
    <xf numFmtId="49" fontId="26" fillId="0" borderId="0" xfId="2" applyNumberFormat="1" applyFont="1" applyBorder="1" applyAlignment="1">
      <alignment vertical="center" shrinkToFit="1"/>
    </xf>
    <xf numFmtId="49" fontId="30" fillId="0" borderId="0" xfId="2" applyNumberFormat="1" applyFont="1" applyBorder="1" applyAlignment="1">
      <alignment vertical="center" shrinkToFit="1"/>
    </xf>
    <xf numFmtId="0" fontId="30" fillId="0" borderId="60" xfId="2" applyNumberFormat="1" applyFont="1" applyBorder="1" applyAlignment="1">
      <alignment horizontal="center" vertical="center" shrinkToFit="1"/>
    </xf>
    <xf numFmtId="0" fontId="30" fillId="0" borderId="61" xfId="2" applyNumberFormat="1" applyFont="1" applyBorder="1" applyAlignment="1">
      <alignment horizontal="center" vertical="center" shrinkToFit="1"/>
    </xf>
    <xf numFmtId="49" fontId="38" fillId="0" borderId="0" xfId="2" applyNumberFormat="1" applyFont="1" applyAlignment="1">
      <alignment horizontal="center" vertical="center" shrinkToFit="1"/>
    </xf>
    <xf numFmtId="49" fontId="14" fillId="0" borderId="88" xfId="2" applyNumberFormat="1" applyFont="1" applyBorder="1" applyAlignment="1">
      <alignment vertical="center" shrinkToFit="1"/>
    </xf>
    <xf numFmtId="49" fontId="14" fillId="0" borderId="3" xfId="2" applyNumberFormat="1" applyFont="1" applyBorder="1" applyAlignment="1">
      <alignment vertical="center" shrinkToFit="1"/>
    </xf>
    <xf numFmtId="49" fontId="14" fillId="0" borderId="89" xfId="2" applyNumberFormat="1" applyFont="1" applyBorder="1" applyAlignment="1">
      <alignment vertical="center" shrinkToFit="1"/>
    </xf>
    <xf numFmtId="0" fontId="14" fillId="0" borderId="44" xfId="2" applyNumberFormat="1" applyFont="1" applyBorder="1" applyAlignment="1">
      <alignment horizontal="center" vertical="center" shrinkToFit="1"/>
    </xf>
    <xf numFmtId="0" fontId="14" fillId="0" borderId="43" xfId="2" applyNumberFormat="1" applyFont="1" applyBorder="1" applyAlignment="1">
      <alignment horizontal="center" vertical="center" shrinkToFit="1"/>
    </xf>
    <xf numFmtId="0" fontId="14" fillId="0" borderId="80" xfId="2" applyNumberFormat="1" applyFont="1" applyBorder="1" applyAlignment="1">
      <alignment horizontal="center" vertical="center" shrinkToFit="1"/>
    </xf>
    <xf numFmtId="0" fontId="14" fillId="0" borderId="14" xfId="2" applyNumberFormat="1" applyFont="1" applyBorder="1" applyAlignment="1">
      <alignment horizontal="center" vertical="center" shrinkToFit="1"/>
    </xf>
    <xf numFmtId="0" fontId="14" fillId="0" borderId="20" xfId="2" applyNumberFormat="1" applyFont="1" applyBorder="1" applyAlignment="1">
      <alignment horizontal="center" vertical="center" shrinkToFit="1"/>
    </xf>
    <xf numFmtId="0" fontId="14" fillId="0" borderId="52" xfId="2" applyNumberFormat="1" applyFont="1" applyBorder="1" applyAlignment="1">
      <alignment horizontal="center" vertical="center" shrinkToFit="1"/>
    </xf>
    <xf numFmtId="0" fontId="33" fillId="0" borderId="117" xfId="2" applyNumberFormat="1" applyFont="1" applyBorder="1" applyAlignment="1">
      <alignment horizontal="center" vertical="center" shrinkToFit="1"/>
    </xf>
    <xf numFmtId="0" fontId="33" fillId="0" borderId="119" xfId="2" applyNumberFormat="1" applyFont="1" applyBorder="1" applyAlignment="1">
      <alignment horizontal="center" vertical="center" shrinkToFit="1"/>
    </xf>
    <xf numFmtId="49" fontId="1" fillId="0" borderId="0" xfId="2" applyNumberFormat="1" applyFont="1" applyFill="1" applyBorder="1" applyAlignment="1">
      <alignment horizontal="left" vertical="center" shrinkToFit="1"/>
    </xf>
    <xf numFmtId="0" fontId="14" fillId="0" borderId="104" xfId="2" applyNumberFormat="1" applyFont="1" applyBorder="1" applyAlignment="1">
      <alignment horizontal="center" vertical="center" shrinkToFit="1"/>
    </xf>
    <xf numFmtId="0" fontId="14" fillId="0" borderId="103" xfId="2" applyNumberFormat="1" applyFont="1" applyBorder="1" applyAlignment="1">
      <alignment horizontal="center" vertical="center" shrinkToFit="1"/>
    </xf>
    <xf numFmtId="0" fontId="14" fillId="0" borderId="120" xfId="2" applyNumberFormat="1" applyFont="1" applyBorder="1" applyAlignment="1">
      <alignment horizontal="center" vertical="center" shrinkToFit="1"/>
    </xf>
    <xf numFmtId="0" fontId="39" fillId="0" borderId="0" xfId="2" applyNumberFormat="1" applyFont="1" applyAlignment="1">
      <alignment vertical="center" shrinkToFit="1"/>
    </xf>
    <xf numFmtId="0" fontId="26" fillId="0" borderId="0" xfId="2" applyNumberFormat="1" applyFont="1" applyFill="1" applyBorder="1" applyAlignment="1">
      <alignment horizontal="center" vertical="center" shrinkToFit="1"/>
    </xf>
    <xf numFmtId="0" fontId="14" fillId="0" borderId="100" xfId="2" applyNumberFormat="1" applyFont="1" applyBorder="1" applyAlignment="1">
      <alignment horizontal="center" vertical="center" shrinkToFit="1"/>
    </xf>
    <xf numFmtId="0" fontId="14" fillId="0" borderId="99" xfId="2" applyNumberFormat="1" applyFont="1" applyBorder="1" applyAlignment="1">
      <alignment horizontal="center" vertical="center" shrinkToFit="1"/>
    </xf>
    <xf numFmtId="0" fontId="14" fillId="0" borderId="121" xfId="2" applyNumberFormat="1" applyFont="1" applyBorder="1" applyAlignment="1">
      <alignment horizontal="center" vertical="center" shrinkToFit="1"/>
    </xf>
    <xf numFmtId="0" fontId="40" fillId="0" borderId="0" xfId="2" applyNumberFormat="1" applyFont="1" applyAlignment="1">
      <alignment vertical="center" shrinkToFit="1"/>
    </xf>
    <xf numFmtId="0" fontId="33" fillId="0" borderId="122" xfId="2" applyNumberFormat="1" applyFont="1" applyBorder="1" applyAlignment="1">
      <alignment horizontal="center" vertical="center" shrinkToFit="1"/>
    </xf>
    <xf numFmtId="0" fontId="33" fillId="0" borderId="123" xfId="2" applyNumberFormat="1" applyFont="1" applyBorder="1" applyAlignment="1">
      <alignment horizontal="center" vertical="center" shrinkToFit="1"/>
    </xf>
    <xf numFmtId="0" fontId="30" fillId="0" borderId="123" xfId="2" applyNumberFormat="1" applyFont="1" applyBorder="1" applyAlignment="1">
      <alignment horizontal="center" vertical="center" shrinkToFit="1"/>
    </xf>
    <xf numFmtId="0" fontId="30" fillId="0" borderId="124" xfId="2" applyNumberFormat="1" applyFont="1" applyBorder="1" applyAlignment="1">
      <alignment horizontal="center" vertical="center" shrinkToFit="1"/>
    </xf>
    <xf numFmtId="0" fontId="41" fillId="0" borderId="6" xfId="2" applyNumberFormat="1" applyFont="1" applyBorder="1" applyAlignment="1">
      <alignment horizontal="center" vertical="center" shrinkToFit="1"/>
    </xf>
    <xf numFmtId="0" fontId="41" fillId="0" borderId="50" xfId="2" applyNumberFormat="1" applyFont="1" applyBorder="1" applyAlignment="1">
      <alignment horizontal="center" vertical="center" shrinkToFit="1"/>
    </xf>
    <xf numFmtId="0" fontId="42" fillId="0" borderId="108" xfId="2" applyNumberFormat="1" applyFont="1" applyBorder="1" applyAlignment="1">
      <alignment horizontal="center" vertical="center" shrinkToFit="1"/>
    </xf>
    <xf numFmtId="0" fontId="42" fillId="0" borderId="109" xfId="2" applyNumberFormat="1" applyFont="1" applyBorder="1" applyAlignment="1">
      <alignment horizontal="center" vertical="center" shrinkToFit="1"/>
    </xf>
    <xf numFmtId="0" fontId="41" fillId="0" borderId="14" xfId="2" applyNumberFormat="1" applyFont="1" applyBorder="1" applyAlignment="1">
      <alignment horizontal="center" vertical="center" shrinkToFit="1"/>
    </xf>
    <xf numFmtId="0" fontId="41" fillId="0" borderId="52" xfId="2" applyNumberFormat="1" applyFont="1" applyBorder="1" applyAlignment="1">
      <alignment horizontal="center" vertical="center" shrinkToFit="1"/>
    </xf>
    <xf numFmtId="0" fontId="42" fillId="0" borderId="96" xfId="2" applyNumberFormat="1" applyFont="1" applyBorder="1" applyAlignment="1">
      <alignment horizontal="center" vertical="center" shrinkToFit="1"/>
    </xf>
    <xf numFmtId="0" fontId="42" fillId="0" borderId="112" xfId="2" applyNumberFormat="1" applyFont="1" applyBorder="1" applyAlignment="1">
      <alignment horizontal="center" vertical="center" shrinkToFit="1"/>
    </xf>
    <xf numFmtId="49" fontId="14" fillId="0" borderId="0" xfId="2" applyNumberFormat="1" applyFont="1" applyAlignment="1">
      <alignment horizontal="right" vertical="center" shrinkToFit="1"/>
    </xf>
    <xf numFmtId="0" fontId="14" fillId="0" borderId="0" xfId="2" applyNumberFormat="1" applyFont="1" applyBorder="1" applyAlignment="1">
      <alignment vertical="center" shrinkToFit="1"/>
    </xf>
    <xf numFmtId="0" fontId="14" fillId="0" borderId="0" xfId="2" applyNumberFormat="1" applyFont="1" applyBorder="1" applyAlignment="1">
      <alignment horizontal="center" vertical="center" shrinkToFit="1"/>
    </xf>
    <xf numFmtId="49" fontId="13" fillId="0" borderId="0" xfId="2" applyNumberFormat="1" applyFont="1" applyFill="1" applyBorder="1" applyAlignment="1">
      <alignment horizontal="center" vertical="center" shrinkToFit="1"/>
    </xf>
    <xf numFmtId="0" fontId="41" fillId="0" borderId="60" xfId="2" applyNumberFormat="1" applyFont="1" applyBorder="1" applyAlignment="1">
      <alignment horizontal="center" vertical="center" shrinkToFit="1"/>
    </xf>
    <xf numFmtId="0" fontId="41" fillId="0" borderId="61" xfId="2" applyNumberFormat="1" applyFont="1" applyBorder="1" applyAlignment="1">
      <alignment horizontal="center" vertical="center" shrinkToFit="1"/>
    </xf>
    <xf numFmtId="0" fontId="42" fillId="0" borderId="104" xfId="2" applyNumberFormat="1" applyFont="1" applyBorder="1" applyAlignment="1">
      <alignment horizontal="center" vertical="center" shrinkToFit="1"/>
    </xf>
    <xf numFmtId="0" fontId="42" fillId="0" borderId="103" xfId="2" applyNumberFormat="1" applyFont="1" applyBorder="1" applyAlignment="1">
      <alignment horizontal="center" vertical="center" shrinkToFit="1"/>
    </xf>
    <xf numFmtId="49" fontId="28" fillId="0" borderId="7" xfId="2" applyNumberFormat="1" applyFont="1" applyBorder="1" applyAlignment="1">
      <alignment vertical="center" shrinkToFit="1"/>
    </xf>
    <xf numFmtId="49" fontId="28" fillId="0" borderId="0" xfId="2" applyNumberFormat="1" applyFont="1" applyBorder="1" applyAlignment="1">
      <alignment vertical="center" shrinkToFit="1"/>
    </xf>
    <xf numFmtId="0" fontId="14" fillId="0" borderId="60" xfId="2" applyNumberFormat="1" applyFont="1" applyBorder="1" applyAlignment="1">
      <alignment horizontal="center" vertical="center" shrinkToFit="1"/>
    </xf>
    <xf numFmtId="0" fontId="14" fillId="0" borderId="63" xfId="2" applyNumberFormat="1" applyFont="1" applyBorder="1" applyAlignment="1">
      <alignment horizontal="center" vertical="center" shrinkToFit="1"/>
    </xf>
    <xf numFmtId="0" fontId="14" fillId="0" borderId="61" xfId="2" applyNumberFormat="1" applyFont="1" applyBorder="1" applyAlignment="1">
      <alignment horizontal="center" vertical="center" shrinkToFit="1"/>
    </xf>
    <xf numFmtId="0" fontId="30" fillId="0" borderId="125" xfId="2" applyNumberFormat="1" applyFont="1" applyBorder="1" applyAlignment="1">
      <alignment horizontal="center" vertical="center" shrinkToFit="1"/>
    </xf>
    <xf numFmtId="0" fontId="33" fillId="0" borderId="126" xfId="2" applyNumberFormat="1" applyFont="1" applyBorder="1" applyAlignment="1">
      <alignment horizontal="center" vertical="center" shrinkToFit="1"/>
    </xf>
    <xf numFmtId="0" fontId="33" fillId="0" borderId="127" xfId="2" applyNumberFormat="1" applyFont="1" applyBorder="1" applyAlignment="1">
      <alignment horizontal="center" vertical="center" shrinkToFit="1"/>
    </xf>
    <xf numFmtId="0" fontId="30" fillId="0" borderId="127" xfId="2" applyNumberFormat="1" applyFont="1" applyBorder="1" applyAlignment="1">
      <alignment horizontal="center" vertical="center" shrinkToFit="1"/>
    </xf>
    <xf numFmtId="0" fontId="30" fillId="0" borderId="128" xfId="2" applyNumberFormat="1" applyFont="1" applyBorder="1" applyAlignment="1">
      <alignment horizontal="center" vertical="center" shrinkToFit="1"/>
    </xf>
    <xf numFmtId="0" fontId="43" fillId="0" borderId="67" xfId="2" applyNumberFormat="1" applyFont="1" applyBorder="1" applyAlignment="1">
      <alignment horizontal="center" vertical="center" shrinkToFit="1"/>
    </xf>
    <xf numFmtId="0" fontId="43" fillId="0" borderId="70" xfId="2" applyNumberFormat="1" applyFont="1" applyBorder="1" applyAlignment="1">
      <alignment horizontal="center" vertical="center" shrinkToFit="1"/>
    </xf>
    <xf numFmtId="0" fontId="43" fillId="0" borderId="69" xfId="2" applyNumberFormat="1" applyFont="1" applyBorder="1" applyAlignment="1">
      <alignment horizontal="center" vertical="center" shrinkToFit="1"/>
    </xf>
    <xf numFmtId="0" fontId="43" fillId="0" borderId="71" xfId="2" applyNumberFormat="1" applyFont="1" applyBorder="1" applyAlignment="1">
      <alignment horizontal="center" vertical="center" shrinkToFit="1"/>
    </xf>
    <xf numFmtId="0" fontId="43" fillId="0" borderId="73" xfId="2" applyNumberFormat="1" applyFont="1" applyBorder="1" applyAlignment="1">
      <alignment horizontal="center" vertical="center" shrinkToFit="1"/>
    </xf>
    <xf numFmtId="0" fontId="43" fillId="0" borderId="75" xfId="2" applyNumberFormat="1" applyFont="1" applyBorder="1" applyAlignment="1">
      <alignment horizontal="center" vertical="center" shrinkToFit="1"/>
    </xf>
    <xf numFmtId="0" fontId="8" fillId="0" borderId="18" xfId="2" applyNumberFormat="1" applyFont="1" applyBorder="1" applyAlignment="1">
      <alignment horizontal="center" vertical="center" shrinkToFit="1"/>
    </xf>
    <xf numFmtId="49" fontId="8" fillId="0" borderId="29" xfId="2" applyNumberFormat="1" applyFont="1" applyBorder="1" applyAlignment="1">
      <alignment horizontal="center" vertical="center" shrinkToFit="1"/>
    </xf>
    <xf numFmtId="49" fontId="8" fillId="0" borderId="0" xfId="2" applyNumberFormat="1" applyFont="1" applyAlignment="1">
      <alignment horizontal="center" vertical="center" shrinkToFit="1"/>
    </xf>
  </cellXfs>
  <cellStyles count="6">
    <cellStyle name="標準" xfId="0" builtinId="0"/>
    <cellStyle name="標準 2" xfId="1"/>
    <cellStyle name="標準 3" xfId="2"/>
    <cellStyle name="標準 4" xfId="3"/>
    <cellStyle name="ハイパーリンク" xfId="4" builtinId="8"/>
    <cellStyle name="桁区切り" xfId="5"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30</xdr:col>
      <xdr:colOff>0</xdr:colOff>
      <xdr:row>12</xdr:row>
      <xdr:rowOff>133350</xdr:rowOff>
    </xdr:from>
    <xdr:to xmlns:xdr="http://schemas.openxmlformats.org/drawingml/2006/spreadsheetDrawing">
      <xdr:col>32</xdr:col>
      <xdr:colOff>0</xdr:colOff>
      <xdr:row>12</xdr:row>
      <xdr:rowOff>133350</xdr:rowOff>
    </xdr:to>
    <xdr:cxnSp macro="">
      <xdr:nvCxnSpPr>
        <xdr:cNvPr id="4" name="直線矢印コネクタ 3"/>
        <xdr:cNvCxnSpPr/>
      </xdr:nvCxnSpPr>
      <xdr:spPr>
        <a:xfrm flipH="1">
          <a:off x="7219950" y="3019425"/>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43</xdr:col>
      <xdr:colOff>28575</xdr:colOff>
      <xdr:row>6</xdr:row>
      <xdr:rowOff>190500</xdr:rowOff>
    </xdr:from>
    <xdr:to xmlns:xdr="http://schemas.openxmlformats.org/drawingml/2006/spreadsheetDrawing">
      <xdr:col>53</xdr:col>
      <xdr:colOff>209550</xdr:colOff>
      <xdr:row>10</xdr:row>
      <xdr:rowOff>27940</xdr:rowOff>
    </xdr:to>
    <xdr:sp macro="" textlink="">
      <xdr:nvSpPr>
        <xdr:cNvPr id="2" name="四角形吹き出し 1"/>
        <xdr:cNvSpPr/>
      </xdr:nvSpPr>
      <xdr:spPr>
        <a:xfrm>
          <a:off x="10839450" y="1590675"/>
          <a:ext cx="2943225" cy="828040"/>
        </a:xfrm>
        <a:prstGeom prst="wedgeRectCallout">
          <a:avLst>
            <a:gd name="adj1" fmla="val -87697"/>
            <a:gd name="adj2" fmla="val 16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defRPr/>
          </a:pPr>
          <a:r>
            <a:rPr kumimoji="1" lang="ja-JP" altLang="en-US" sz="1100" b="1" i="0" u="none" strike="noStrike" kern="0" cap="none" spc="0" normalizeH="0" baseline="0" noProof="0">
              <a:ln>
                <a:noFill/>
              </a:ln>
              <a:solidFill>
                <a:srgbClr val="FF0000"/>
              </a:solidFill>
              <a:effectLst/>
              <a:uLnTx/>
              <a:uFillTx/>
              <a:latin typeface="BIZ UDゴシック"/>
              <a:ea typeface="BIZ UDゴシック"/>
              <a:cs typeface="+mn-cs"/>
            </a:rPr>
            <a:t>入力時は環境依存文字を使用してください。</a:t>
          </a:r>
          <a:endParaRPr kumimoji="1" lang="en-US" altLang="ja-JP" sz="1100" b="1" i="0" u="none" strike="noStrike" kern="0" cap="none" spc="0" normalizeH="0" baseline="0" noProof="0">
            <a:ln>
              <a:noFill/>
            </a:ln>
            <a:solidFill>
              <a:srgbClr val="FF0000"/>
            </a:solidFill>
            <a:effectLst/>
            <a:uLnTx/>
            <a:uFillTx/>
            <a:latin typeface="BIZ UDゴシック"/>
            <a:ea typeface="BIZ UD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b="1" i="0" u="none" strike="noStrike" kern="0" cap="none" spc="0" normalizeH="0" baseline="0" noProof="0">
              <a:ln>
                <a:noFill/>
              </a:ln>
              <a:solidFill>
                <a:srgbClr val="FF0000"/>
              </a:solidFill>
              <a:effectLst/>
              <a:uLnTx/>
              <a:uFillTx/>
              <a:latin typeface="BIZ UDゴシック"/>
              <a:ea typeface="BIZ UDゴシック"/>
              <a:cs typeface="+mn-cs"/>
            </a:rPr>
            <a:t>環境依存文字がない場合は、全角のカッコを用いて「（株）」と入力してください。</a:t>
          </a:r>
          <a:endParaRPr kumimoji="1" lang="en-US" altLang="ja-JP" sz="1100" b="1" i="0" u="none" strike="noStrike" kern="0" cap="none" spc="0" normalizeH="0" baseline="0" noProof="0">
            <a:ln>
              <a:noFill/>
            </a:ln>
            <a:solidFill>
              <a:srgbClr val="FF0000"/>
            </a:solidFill>
            <a:effectLst/>
            <a:uLnTx/>
            <a:uFillTx/>
            <a:latin typeface="BIZ UDゴシック"/>
            <a:ea typeface="BIZ UDゴシック"/>
            <a:cs typeface="+mn-cs"/>
          </a:endParaRPr>
        </a:p>
      </xdr:txBody>
    </xdr:sp>
    <xdr:clientData/>
  </xdr:twoCellAnchor>
  <xdr:twoCellAnchor>
    <xdr:from xmlns:xdr="http://schemas.openxmlformats.org/drawingml/2006/spreadsheetDrawing">
      <xdr:col>36</xdr:col>
      <xdr:colOff>219075</xdr:colOff>
      <xdr:row>4</xdr:row>
      <xdr:rowOff>238125</xdr:rowOff>
    </xdr:from>
    <xdr:to xmlns:xdr="http://schemas.openxmlformats.org/drawingml/2006/spreadsheetDrawing">
      <xdr:col>39</xdr:col>
      <xdr:colOff>95250</xdr:colOff>
      <xdr:row>11</xdr:row>
      <xdr:rowOff>38100</xdr:rowOff>
    </xdr:to>
    <xdr:sp macro="" textlink="">
      <xdr:nvSpPr>
        <xdr:cNvPr id="7" name="フローチャート : 代替処理 6"/>
        <xdr:cNvSpPr/>
      </xdr:nvSpPr>
      <xdr:spPr>
        <a:xfrm>
          <a:off x="9096375" y="1143000"/>
          <a:ext cx="704850" cy="153352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36</xdr:col>
      <xdr:colOff>28575</xdr:colOff>
      <xdr:row>17</xdr:row>
      <xdr:rowOff>95250</xdr:rowOff>
    </xdr:from>
    <xdr:to xmlns:xdr="http://schemas.openxmlformats.org/drawingml/2006/spreadsheetDrawing">
      <xdr:col>43</xdr:col>
      <xdr:colOff>123825</xdr:colOff>
      <xdr:row>21</xdr:row>
      <xdr:rowOff>152400</xdr:rowOff>
    </xdr:to>
    <xdr:sp macro="" textlink="">
      <xdr:nvSpPr>
        <xdr:cNvPr id="6" name="正方形/長方形 5"/>
        <xdr:cNvSpPr/>
      </xdr:nvSpPr>
      <xdr:spPr>
        <a:xfrm>
          <a:off x="8905875" y="4219575"/>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latin typeface="BIZ UDゴシック"/>
              <a:ea typeface="BIZ UDゴシック"/>
            </a:rPr>
            <a:t>町内の営業所に委任する場合は、お手数でも再度入力をお願いいたします。</a:t>
          </a:r>
          <a:endParaRPr kumimoji="1" lang="ja-JP" altLang="en-US" sz="1100">
            <a:solidFill>
              <a:srgbClr val="FF0000"/>
            </a:solidFill>
            <a:latin typeface="BIZ UDゴシック"/>
            <a:ea typeface="BIZ UDゴシック"/>
          </a:endParaRPr>
        </a:p>
      </xdr:txBody>
    </xdr:sp>
    <xdr:clientData/>
  </xdr:twoCellAnchor>
  <xdr:twoCellAnchor>
    <xdr:from xmlns:xdr="http://schemas.openxmlformats.org/drawingml/2006/spreadsheetDrawing">
      <xdr:col>30</xdr:col>
      <xdr:colOff>28575</xdr:colOff>
      <xdr:row>17</xdr:row>
      <xdr:rowOff>133350</xdr:rowOff>
    </xdr:from>
    <xdr:to xmlns:xdr="http://schemas.openxmlformats.org/drawingml/2006/spreadsheetDrawing">
      <xdr:col>36</xdr:col>
      <xdr:colOff>28575</xdr:colOff>
      <xdr:row>19</xdr:row>
      <xdr:rowOff>124460</xdr:rowOff>
    </xdr:to>
    <xdr:cxnSp macro="">
      <xdr:nvCxnSpPr>
        <xdr:cNvPr id="14" name="直線矢印コネクタ 13"/>
        <xdr:cNvCxnSpPr>
          <a:stCxn id="6" idx="1"/>
        </xdr:cNvCxnSpPr>
      </xdr:nvCxnSpPr>
      <xdr:spPr>
        <a:xfrm flipH="1" flipV="1">
          <a:off x="7248525" y="4257675"/>
          <a:ext cx="1657350" cy="48641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30</xdr:col>
      <xdr:colOff>28575</xdr:colOff>
      <xdr:row>18</xdr:row>
      <xdr:rowOff>152400</xdr:rowOff>
    </xdr:from>
    <xdr:to xmlns:xdr="http://schemas.openxmlformats.org/drawingml/2006/spreadsheetDrawing">
      <xdr:col>36</xdr:col>
      <xdr:colOff>28575</xdr:colOff>
      <xdr:row>19</xdr:row>
      <xdr:rowOff>124460</xdr:rowOff>
    </xdr:to>
    <xdr:cxnSp macro="">
      <xdr:nvCxnSpPr>
        <xdr:cNvPr id="15" name="直線矢印コネクタ 14"/>
        <xdr:cNvCxnSpPr>
          <a:stCxn id="6" idx="1"/>
        </xdr:cNvCxnSpPr>
      </xdr:nvCxnSpPr>
      <xdr:spPr>
        <a:xfrm flipH="1" flipV="1">
          <a:off x="7248525" y="4524375"/>
          <a:ext cx="1657350" cy="21971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30</xdr:col>
      <xdr:colOff>19050</xdr:colOff>
      <xdr:row>19</xdr:row>
      <xdr:rowOff>124460</xdr:rowOff>
    </xdr:from>
    <xdr:to xmlns:xdr="http://schemas.openxmlformats.org/drawingml/2006/spreadsheetDrawing">
      <xdr:col>36</xdr:col>
      <xdr:colOff>28575</xdr:colOff>
      <xdr:row>23</xdr:row>
      <xdr:rowOff>133350</xdr:rowOff>
    </xdr:to>
    <xdr:cxnSp macro="">
      <xdr:nvCxnSpPr>
        <xdr:cNvPr id="16" name="直線矢印コネクタ 15"/>
        <xdr:cNvCxnSpPr>
          <a:stCxn id="6" idx="1"/>
        </xdr:cNvCxnSpPr>
      </xdr:nvCxnSpPr>
      <xdr:spPr>
        <a:xfrm flipH="1">
          <a:off x="7239000" y="4744085"/>
          <a:ext cx="1666875" cy="99949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228600</xdr:colOff>
      <xdr:row>50</xdr:row>
      <xdr:rowOff>333375</xdr:rowOff>
    </xdr:from>
    <xdr:to xmlns:xdr="http://schemas.openxmlformats.org/drawingml/2006/spreadsheetDrawing">
      <xdr:col>9</xdr:col>
      <xdr:colOff>9525</xdr:colOff>
      <xdr:row>53</xdr:row>
      <xdr:rowOff>19050</xdr:rowOff>
    </xdr:to>
    <xdr:grpSp>
      <xdr:nvGrpSpPr>
        <xdr:cNvPr id="1048" name="グループ化 20"/>
        <xdr:cNvGrpSpPr/>
      </xdr:nvGrpSpPr>
      <xdr:grpSpPr>
        <a:xfrm>
          <a:off x="1419225" y="13106400"/>
          <a:ext cx="733425" cy="561975"/>
          <a:chOff x="1419225" y="16497300"/>
          <a:chExt cx="733425" cy="561975"/>
        </a:xfrm>
      </xdr:grpSpPr>
      <xdr:cxnSp macro="">
        <xdr:nvCxnSpPr>
          <xdr:cNvPr id="18" name="直線矢印コネクタ 17"/>
          <xdr:cNvCxnSpPr/>
        </xdr:nvCxnSpPr>
        <xdr:spPr>
          <a:xfrm>
            <a:off x="2143125" y="16497300"/>
            <a:ext cx="0" cy="285750"/>
          </a:xfrm>
          <a:prstGeom prst="straightConnector1">
            <a:avLst/>
          </a:prstGeom>
          <a:ln w="254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xdr:cNvCxnSpPr/>
        </xdr:nvCxnSpPr>
        <xdr:spPr>
          <a:xfrm>
            <a:off x="1428750" y="16773525"/>
            <a:ext cx="0" cy="285750"/>
          </a:xfrm>
          <a:prstGeom prst="straightConnector1">
            <a:avLst/>
          </a:prstGeom>
          <a:ln w="25400">
            <a:solidFill>
              <a:schemeClr val="tx1"/>
            </a:solidFill>
            <a:headEnd type="none"/>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a:off x="1419225" y="16783050"/>
            <a:ext cx="733425" cy="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21</xdr:col>
      <xdr:colOff>9525</xdr:colOff>
      <xdr:row>32</xdr:row>
      <xdr:rowOff>104775</xdr:rowOff>
    </xdr:from>
    <xdr:to xmlns:xdr="http://schemas.openxmlformats.org/drawingml/2006/spreadsheetDrawing">
      <xdr:col>36</xdr:col>
      <xdr:colOff>0</xdr:colOff>
      <xdr:row>32</xdr:row>
      <xdr:rowOff>124460</xdr:rowOff>
    </xdr:to>
    <xdr:cxnSp macro="">
      <xdr:nvCxnSpPr>
        <xdr:cNvPr id="19" name="直線矢印コネクタ 18"/>
        <xdr:cNvCxnSpPr/>
      </xdr:nvCxnSpPr>
      <xdr:spPr>
        <a:xfrm flipH="1" flipV="1">
          <a:off x="5010150" y="7791450"/>
          <a:ext cx="3867150" cy="1968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21</xdr:col>
      <xdr:colOff>28575</xdr:colOff>
      <xdr:row>35</xdr:row>
      <xdr:rowOff>124460</xdr:rowOff>
    </xdr:from>
    <xdr:to xmlns:xdr="http://schemas.openxmlformats.org/drawingml/2006/spreadsheetDrawing">
      <xdr:col>36</xdr:col>
      <xdr:colOff>0</xdr:colOff>
      <xdr:row>36</xdr:row>
      <xdr:rowOff>75565</xdr:rowOff>
    </xdr:to>
    <xdr:cxnSp macro="">
      <xdr:nvCxnSpPr>
        <xdr:cNvPr id="17" name="直線矢印コネクタ 16"/>
        <xdr:cNvCxnSpPr/>
      </xdr:nvCxnSpPr>
      <xdr:spPr>
        <a:xfrm flipH="1" flipV="1">
          <a:off x="5029200" y="8554085"/>
          <a:ext cx="3848100" cy="19875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228600</xdr:colOff>
      <xdr:row>38</xdr:row>
      <xdr:rowOff>19685</xdr:rowOff>
    </xdr:from>
    <xdr:to xmlns:xdr="http://schemas.openxmlformats.org/drawingml/2006/spreadsheetDrawing">
      <xdr:col>35</xdr:col>
      <xdr:colOff>266700</xdr:colOff>
      <xdr:row>40</xdr:row>
      <xdr:rowOff>85725</xdr:rowOff>
    </xdr:to>
    <xdr:cxnSp macro="">
      <xdr:nvCxnSpPr>
        <xdr:cNvPr id="22" name="直線矢印コネクタ 21"/>
        <xdr:cNvCxnSpPr/>
      </xdr:nvCxnSpPr>
      <xdr:spPr>
        <a:xfrm flipH="1" flipV="1">
          <a:off x="4991100" y="9192260"/>
          <a:ext cx="3876675" cy="56134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76200</xdr:colOff>
      <xdr:row>20</xdr:row>
      <xdr:rowOff>114300</xdr:rowOff>
    </xdr:from>
    <xdr:to xmlns:xdr="http://schemas.openxmlformats.org/drawingml/2006/spreadsheetDrawing">
      <xdr:col>40</xdr:col>
      <xdr:colOff>180975</xdr:colOff>
      <xdr:row>20</xdr:row>
      <xdr:rowOff>114300</xdr:rowOff>
    </xdr:to>
    <xdr:cxnSp macro="">
      <xdr:nvCxnSpPr>
        <xdr:cNvPr id="3" name="直線矢印コネクタ 2"/>
        <xdr:cNvCxnSpPr/>
      </xdr:nvCxnSpPr>
      <xdr:spPr>
        <a:xfrm flipH="1">
          <a:off x="6934200" y="5524500"/>
          <a:ext cx="86677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34</xdr:col>
      <xdr:colOff>38100</xdr:colOff>
      <xdr:row>17</xdr:row>
      <xdr:rowOff>85725</xdr:rowOff>
    </xdr:from>
    <xdr:to xmlns:xdr="http://schemas.openxmlformats.org/drawingml/2006/spreadsheetDrawing">
      <xdr:col>36</xdr:col>
      <xdr:colOff>177800</xdr:colOff>
      <xdr:row>17</xdr:row>
      <xdr:rowOff>132080</xdr:rowOff>
    </xdr:to>
    <xdr:sp macro="" textlink="">
      <xdr:nvSpPr>
        <xdr:cNvPr id="2" name="右矢印 1"/>
        <xdr:cNvSpPr/>
      </xdr:nvSpPr>
      <xdr:spPr>
        <a:xfrm flipH="1">
          <a:off x="6696075" y="5981700"/>
          <a:ext cx="539750" cy="4635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60</xdr:col>
      <xdr:colOff>19050</xdr:colOff>
      <xdr:row>21</xdr:row>
      <xdr:rowOff>161290</xdr:rowOff>
    </xdr:from>
    <xdr:to xmlns:xdr="http://schemas.openxmlformats.org/drawingml/2006/spreadsheetDrawing">
      <xdr:col>79</xdr:col>
      <xdr:colOff>19050</xdr:colOff>
      <xdr:row>24</xdr:row>
      <xdr:rowOff>171450</xdr:rowOff>
    </xdr:to>
    <xdr:sp macro="" textlink="">
      <xdr:nvSpPr>
        <xdr:cNvPr id="3" name="四角形吹き出し 2"/>
        <xdr:cNvSpPr/>
      </xdr:nvSpPr>
      <xdr:spPr>
        <a:xfrm>
          <a:off x="8020050" y="7105015"/>
          <a:ext cx="2533650" cy="1200785"/>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営業所等に委任する場合の、委任される営業所等代表者印を押印してください。</a:t>
          </a:r>
          <a:endParaRPr kumimoji="1" lang="en-US" altLang="ja-JP" sz="1100">
            <a:solidFill>
              <a:srgbClr val="FF0000"/>
            </a:solidFill>
            <a:latin typeface="BIZ UDゴシック"/>
            <a:ea typeface="BIZ UDゴシック"/>
          </a:endParaRPr>
        </a:p>
        <a:p>
          <a:pPr algn="l"/>
          <a:r>
            <a:rPr kumimoji="1" lang="ja-JP" altLang="en-US" sz="1100">
              <a:solidFill>
                <a:srgbClr val="FF0000"/>
              </a:solidFill>
              <a:latin typeface="BIZ UDゴシック"/>
              <a:ea typeface="BIZ UDゴシック"/>
            </a:rPr>
            <a:t>（この印鑑で契約書を作成）</a:t>
          </a:r>
          <a:endParaRPr kumimoji="1" lang="en-US" altLang="ja-JP" sz="1100">
            <a:solidFill>
              <a:srgbClr val="FF0000"/>
            </a:solidFill>
            <a:latin typeface="BIZ UDゴシック"/>
            <a:ea typeface="BIZ UD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61</xdr:col>
      <xdr:colOff>114300</xdr:colOff>
      <xdr:row>2</xdr:row>
      <xdr:rowOff>113665</xdr:rowOff>
    </xdr:from>
    <xdr:to xmlns:xdr="http://schemas.openxmlformats.org/drawingml/2006/spreadsheetDrawing">
      <xdr:col>80</xdr:col>
      <xdr:colOff>114300</xdr:colOff>
      <xdr:row>7</xdr:row>
      <xdr:rowOff>219710</xdr:rowOff>
    </xdr:to>
    <xdr:sp macro="" textlink="">
      <xdr:nvSpPr>
        <xdr:cNvPr id="2" name="四角形吹き出し 1"/>
        <xdr:cNvSpPr/>
      </xdr:nvSpPr>
      <xdr:spPr>
        <a:xfrm>
          <a:off x="8162925" y="685165"/>
          <a:ext cx="2533650" cy="1715770"/>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a:ea typeface="BIZ UDゴシック"/>
            </a:rPr>
            <a:t>　会社の代表者印を使用して契約をする場合は、この</a:t>
          </a:r>
          <a:r>
            <a:rPr kumimoji="1" lang="ja-JP" altLang="en-US" sz="1100" b="1" u="sng">
              <a:solidFill>
                <a:srgbClr val="FF0000"/>
              </a:solidFill>
              <a:latin typeface="BIZ UDゴシック"/>
              <a:ea typeface="BIZ UDゴシック"/>
            </a:rPr>
            <a:t>「使用印鑑届」は提出不要です。</a:t>
          </a:r>
          <a:endParaRPr kumimoji="1" lang="en-US" altLang="ja-JP" sz="1100">
            <a:solidFill>
              <a:srgbClr val="FF0000"/>
            </a:solidFill>
            <a:latin typeface="BIZ UDゴシック"/>
            <a:ea typeface="BIZ UDゴシック"/>
          </a:endParaRPr>
        </a:p>
        <a:p>
          <a:pPr algn="l">
            <a:lnSpc>
              <a:spcPts val="1300"/>
            </a:lnSpc>
          </a:pPr>
          <a:r>
            <a:rPr kumimoji="1" lang="ja-JP" altLang="en-US" sz="1100">
              <a:solidFill>
                <a:srgbClr val="FF0000"/>
              </a:solidFill>
              <a:latin typeface="BIZ UDゴシック"/>
              <a:ea typeface="BIZ UDゴシック"/>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a:ea typeface="BIZ UD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20</xdr:col>
      <xdr:colOff>133350</xdr:colOff>
      <xdr:row>10</xdr:row>
      <xdr:rowOff>9525</xdr:rowOff>
    </xdr:from>
    <xdr:to xmlns:xdr="http://schemas.openxmlformats.org/drawingml/2006/spreadsheetDrawing">
      <xdr:col>20</xdr:col>
      <xdr:colOff>133350</xdr:colOff>
      <xdr:row>11</xdr:row>
      <xdr:rowOff>9525</xdr:rowOff>
    </xdr:to>
    <xdr:cxnSp macro="">
      <xdr:nvCxnSpPr>
        <xdr:cNvPr id="5" name="直線矢印コネクタ 4"/>
        <xdr:cNvCxnSpPr/>
      </xdr:nvCxnSpPr>
      <xdr:spPr>
        <a:xfrm>
          <a:off x="3371850" y="125285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76200</xdr:colOff>
      <xdr:row>8</xdr:row>
      <xdr:rowOff>142875</xdr:rowOff>
    </xdr:from>
    <xdr:to xmlns:xdr="http://schemas.openxmlformats.org/drawingml/2006/spreadsheetDrawing">
      <xdr:col>73</xdr:col>
      <xdr:colOff>0</xdr:colOff>
      <xdr:row>8</xdr:row>
      <xdr:rowOff>142875</xdr:rowOff>
    </xdr:to>
    <xdr:cxnSp macro="">
      <xdr:nvCxnSpPr>
        <xdr:cNvPr id="6" name="直線矢印コネクタ 5"/>
        <xdr:cNvCxnSpPr/>
      </xdr:nvCxnSpPr>
      <xdr:spPr>
        <a:xfrm flipH="1">
          <a:off x="11087100" y="108140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142875</xdr:colOff>
      <xdr:row>114</xdr:row>
      <xdr:rowOff>9525</xdr:rowOff>
    </xdr:from>
    <xdr:to xmlns:xdr="http://schemas.openxmlformats.org/drawingml/2006/spreadsheetDrawing">
      <xdr:col>41</xdr:col>
      <xdr:colOff>28575</xdr:colOff>
      <xdr:row>114</xdr:row>
      <xdr:rowOff>9525</xdr:rowOff>
    </xdr:to>
    <xdr:sp macro="" textlink="">
      <xdr:nvSpPr>
        <xdr:cNvPr id="7174" name="Line 421"/>
        <xdr:cNvSpPr>
          <a:spLocks noChangeShapeType="1"/>
        </xdr:cNvSpPr>
      </xdr:nvSpPr>
      <xdr:spPr>
        <a:xfrm>
          <a:off x="5972175" y="17102455"/>
          <a:ext cx="695325"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37"/>
  <sheetViews>
    <sheetView workbookViewId="0">
      <selection activeCell="AS30" sqref="AS30"/>
    </sheetView>
  </sheetViews>
  <sheetFormatPr defaultRowHeight="13.5"/>
  <cols>
    <col min="1" max="1" width="3.625" style="1" customWidth="1"/>
    <col min="2" max="26" width="3.625" style="2" customWidth="1"/>
    <col min="27" max="16384" width="9" style="2" customWidth="1"/>
  </cols>
  <sheetData>
    <row r="1" spans="1:25" ht="18" customHeight="1">
      <c r="A1" s="3"/>
      <c r="B1" s="8"/>
      <c r="C1" s="8"/>
      <c r="D1" s="8"/>
      <c r="E1" s="8"/>
      <c r="F1" s="8"/>
      <c r="G1" s="8"/>
      <c r="H1" s="8"/>
      <c r="I1" s="8"/>
      <c r="J1" s="8"/>
      <c r="K1" s="8"/>
      <c r="L1" s="8"/>
      <c r="M1" s="8"/>
      <c r="N1" s="8"/>
      <c r="O1" s="8"/>
      <c r="P1" s="8"/>
      <c r="Q1" s="8"/>
      <c r="R1" s="8"/>
      <c r="S1" s="8"/>
      <c r="T1" s="8"/>
      <c r="U1" s="8"/>
      <c r="V1" s="8"/>
      <c r="W1" s="8"/>
      <c r="X1" s="8"/>
      <c r="Y1" s="8"/>
    </row>
    <row r="2" spans="1:25" ht="18" customHeight="1">
      <c r="A2" s="3"/>
      <c r="B2" s="8"/>
      <c r="C2" s="8"/>
      <c r="D2" s="8"/>
      <c r="E2" s="8"/>
      <c r="F2" s="8"/>
      <c r="G2" s="11" t="s">
        <v>283</v>
      </c>
      <c r="H2" s="11"/>
      <c r="I2" s="11"/>
      <c r="J2" s="11"/>
      <c r="K2" s="11"/>
      <c r="L2" s="11"/>
      <c r="M2" s="11"/>
      <c r="N2" s="11"/>
      <c r="O2" s="11"/>
      <c r="P2" s="11"/>
      <c r="Q2" s="11"/>
      <c r="R2" s="11"/>
      <c r="S2" s="8"/>
      <c r="T2" s="8"/>
      <c r="U2" s="8"/>
      <c r="V2" s="8"/>
      <c r="W2" s="8"/>
      <c r="X2" s="8"/>
      <c r="Y2" s="8"/>
    </row>
    <row r="3" spans="1:25" ht="18" customHeight="1">
      <c r="A3" s="3"/>
      <c r="B3" s="8"/>
      <c r="C3" s="8"/>
      <c r="D3" s="8"/>
      <c r="E3" s="8"/>
      <c r="F3" s="8"/>
      <c r="G3" s="3"/>
      <c r="H3" s="3"/>
      <c r="I3" s="3"/>
      <c r="J3" s="3"/>
      <c r="K3" s="3"/>
      <c r="L3" s="3"/>
      <c r="M3" s="3"/>
      <c r="N3" s="3"/>
      <c r="O3" s="3"/>
      <c r="P3" s="3"/>
      <c r="Q3" s="3"/>
      <c r="R3" s="3"/>
      <c r="S3" s="8"/>
      <c r="T3" s="8"/>
      <c r="U3" s="8"/>
      <c r="V3" s="8"/>
      <c r="W3" s="8"/>
      <c r="X3" s="8"/>
      <c r="Y3" s="8"/>
    </row>
    <row r="4" spans="1:25" ht="18" customHeight="1">
      <c r="A4" s="4" t="s">
        <v>286</v>
      </c>
      <c r="B4" s="4"/>
      <c r="C4" s="4"/>
      <c r="D4" s="4"/>
      <c r="E4" s="4"/>
      <c r="F4" s="4"/>
      <c r="G4" s="4"/>
      <c r="H4" s="4"/>
      <c r="I4" s="4"/>
      <c r="J4" s="4"/>
      <c r="K4" s="4"/>
      <c r="L4" s="4"/>
      <c r="M4" s="4"/>
      <c r="N4" s="4"/>
      <c r="O4" s="4"/>
      <c r="P4" s="4"/>
      <c r="Q4" s="4"/>
      <c r="R4" s="4"/>
      <c r="S4" s="4"/>
      <c r="T4" s="4"/>
      <c r="U4" s="4"/>
      <c r="V4" s="4"/>
      <c r="W4" s="4"/>
      <c r="X4" s="4"/>
      <c r="Y4" s="8"/>
    </row>
    <row r="5" spans="1:25" ht="18" customHeight="1">
      <c r="A5" s="5" t="s">
        <v>138</v>
      </c>
      <c r="B5" s="9" t="s">
        <v>299</v>
      </c>
      <c r="C5" s="9"/>
      <c r="D5" s="9"/>
      <c r="E5" s="9"/>
      <c r="F5" s="9"/>
      <c r="G5" s="9"/>
      <c r="H5" s="9"/>
      <c r="I5" s="9"/>
      <c r="J5" s="9"/>
      <c r="K5" s="9"/>
      <c r="L5" s="9"/>
      <c r="M5" s="9"/>
      <c r="N5" s="9"/>
      <c r="O5" s="9"/>
      <c r="P5" s="9"/>
      <c r="Q5" s="9"/>
      <c r="R5" s="9"/>
      <c r="S5" s="9"/>
      <c r="T5" s="9"/>
      <c r="U5" s="9"/>
      <c r="V5" s="9"/>
      <c r="W5" s="9"/>
      <c r="X5" s="9"/>
      <c r="Y5" s="8"/>
    </row>
    <row r="6" spans="1:25" ht="18" customHeight="1">
      <c r="A6" s="5" t="s">
        <v>138</v>
      </c>
      <c r="B6" s="9" t="s">
        <v>322</v>
      </c>
      <c r="C6" s="9"/>
      <c r="D6" s="9"/>
      <c r="E6" s="9"/>
      <c r="F6" s="9"/>
      <c r="G6" s="9"/>
      <c r="H6" s="9"/>
      <c r="I6" s="9"/>
      <c r="J6" s="9"/>
      <c r="K6" s="9"/>
      <c r="L6" s="9"/>
      <c r="M6" s="9"/>
      <c r="N6" s="9"/>
      <c r="O6" s="9"/>
      <c r="P6" s="9"/>
      <c r="Q6" s="9"/>
      <c r="R6" s="9"/>
      <c r="S6" s="9"/>
      <c r="T6" s="9"/>
      <c r="U6" s="9"/>
      <c r="V6" s="9"/>
      <c r="W6" s="9"/>
      <c r="X6" s="9"/>
      <c r="Y6" s="8"/>
    </row>
    <row r="7" spans="1:25" ht="18" customHeight="1">
      <c r="A7" s="5" t="s">
        <v>138</v>
      </c>
      <c r="B7" s="9" t="s">
        <v>281</v>
      </c>
      <c r="C7" s="9"/>
      <c r="D7" s="9"/>
      <c r="E7" s="9"/>
      <c r="F7" s="9"/>
      <c r="G7" s="9"/>
      <c r="H7" s="9"/>
      <c r="I7" s="9"/>
      <c r="J7" s="9"/>
      <c r="K7" s="9"/>
      <c r="L7" s="9"/>
      <c r="M7" s="9"/>
      <c r="N7" s="9"/>
      <c r="O7" s="9"/>
      <c r="P7" s="9"/>
      <c r="Q7" s="9"/>
      <c r="R7" s="9"/>
      <c r="S7" s="9"/>
      <c r="T7" s="9"/>
      <c r="U7" s="9"/>
      <c r="V7" s="9"/>
      <c r="W7" s="9"/>
      <c r="X7" s="9"/>
      <c r="Y7" s="8"/>
    </row>
    <row r="8" spans="1:25" ht="18" customHeight="1">
      <c r="A8" s="5" t="s">
        <v>138</v>
      </c>
      <c r="B8" s="9" t="s">
        <v>300</v>
      </c>
      <c r="C8" s="9"/>
      <c r="D8" s="9"/>
      <c r="E8" s="9"/>
      <c r="F8" s="9"/>
      <c r="G8" s="9"/>
      <c r="H8" s="9"/>
      <c r="I8" s="9"/>
      <c r="J8" s="9"/>
      <c r="K8" s="9"/>
      <c r="L8" s="9"/>
      <c r="M8" s="9"/>
      <c r="N8" s="9"/>
      <c r="O8" s="9"/>
      <c r="P8" s="9"/>
      <c r="Q8" s="9"/>
      <c r="R8" s="9"/>
      <c r="S8" s="9"/>
      <c r="T8" s="9"/>
      <c r="U8" s="9"/>
      <c r="V8" s="9"/>
      <c r="W8" s="9"/>
      <c r="X8" s="9"/>
      <c r="Y8" s="8"/>
    </row>
    <row r="9" spans="1:25" ht="18" customHeight="1">
      <c r="A9" s="5"/>
      <c r="B9" s="9"/>
      <c r="C9" s="9"/>
      <c r="D9" s="9"/>
      <c r="E9" s="9"/>
      <c r="F9" s="9"/>
      <c r="G9" s="9"/>
      <c r="H9" s="9"/>
      <c r="I9" s="9"/>
      <c r="J9" s="9"/>
      <c r="K9" s="9"/>
      <c r="L9" s="9"/>
      <c r="M9" s="9"/>
      <c r="N9" s="9"/>
      <c r="O9" s="9"/>
      <c r="P9" s="9"/>
      <c r="Q9" s="9"/>
      <c r="R9" s="9"/>
      <c r="S9" s="9"/>
      <c r="T9" s="9"/>
      <c r="U9" s="9"/>
      <c r="V9" s="9"/>
      <c r="W9" s="9"/>
      <c r="X9" s="9"/>
      <c r="Y9" s="8"/>
    </row>
    <row r="10" spans="1:25" ht="18" customHeight="1">
      <c r="A10" s="6" t="s">
        <v>138</v>
      </c>
      <c r="B10" s="10" t="s">
        <v>154</v>
      </c>
      <c r="C10" s="10"/>
      <c r="D10" s="10"/>
      <c r="E10" s="10"/>
      <c r="F10" s="10"/>
      <c r="G10" s="10"/>
      <c r="H10" s="10"/>
      <c r="I10" s="10"/>
      <c r="J10" s="10"/>
      <c r="K10" s="10"/>
      <c r="L10" s="10"/>
      <c r="M10" s="10"/>
      <c r="N10" s="10"/>
      <c r="O10" s="10"/>
      <c r="P10" s="10"/>
      <c r="Q10" s="10"/>
      <c r="R10" s="10"/>
      <c r="S10" s="10"/>
      <c r="T10" s="10"/>
      <c r="U10" s="10"/>
      <c r="V10" s="10"/>
      <c r="W10" s="10"/>
      <c r="X10" s="10"/>
      <c r="Y10" s="8"/>
    </row>
    <row r="11" spans="1:25" ht="18" customHeight="1">
      <c r="A11" s="6"/>
      <c r="B11" s="10"/>
      <c r="C11" s="10"/>
      <c r="D11" s="10"/>
      <c r="E11" s="10"/>
      <c r="F11" s="10"/>
      <c r="G11" s="10"/>
      <c r="H11" s="10"/>
      <c r="I11" s="10"/>
      <c r="J11" s="10"/>
      <c r="K11" s="10"/>
      <c r="L11" s="10"/>
      <c r="M11" s="10"/>
      <c r="N11" s="10"/>
      <c r="O11" s="10"/>
      <c r="P11" s="10"/>
      <c r="Q11" s="10"/>
      <c r="R11" s="10"/>
      <c r="S11" s="10"/>
      <c r="T11" s="10"/>
      <c r="U11" s="10"/>
      <c r="V11" s="10"/>
      <c r="W11" s="10"/>
      <c r="X11" s="10"/>
      <c r="Y11" s="8"/>
    </row>
    <row r="12" spans="1:25" ht="18" customHeight="1">
      <c r="A12" s="5" t="s">
        <v>138</v>
      </c>
      <c r="B12" s="9" t="s">
        <v>295</v>
      </c>
      <c r="C12" s="9"/>
      <c r="D12" s="9"/>
      <c r="E12" s="9"/>
      <c r="F12" s="9"/>
      <c r="G12" s="9"/>
      <c r="H12" s="9"/>
      <c r="I12" s="9"/>
      <c r="J12" s="9"/>
      <c r="K12" s="9"/>
      <c r="L12" s="9"/>
      <c r="M12" s="9"/>
      <c r="N12" s="9"/>
      <c r="O12" s="9"/>
      <c r="P12" s="9"/>
      <c r="Q12" s="9"/>
      <c r="R12" s="9"/>
      <c r="S12" s="9"/>
      <c r="T12" s="9"/>
      <c r="U12" s="9"/>
      <c r="V12" s="9"/>
      <c r="W12" s="9"/>
      <c r="X12" s="9"/>
      <c r="Y12" s="8"/>
    </row>
    <row r="13" spans="1:25" ht="18" customHeight="1">
      <c r="A13" s="5"/>
      <c r="B13" s="9" t="s">
        <v>301</v>
      </c>
      <c r="C13" s="9"/>
      <c r="D13" s="9"/>
      <c r="E13" s="9"/>
      <c r="F13" s="9"/>
      <c r="G13" s="9"/>
      <c r="H13" s="9"/>
      <c r="I13" s="9"/>
      <c r="J13" s="9"/>
      <c r="K13" s="9"/>
      <c r="L13" s="9"/>
      <c r="M13" s="9"/>
      <c r="N13" s="9"/>
      <c r="O13" s="9"/>
      <c r="P13" s="9"/>
      <c r="Q13" s="9"/>
      <c r="R13" s="9"/>
      <c r="S13" s="9"/>
      <c r="T13" s="9"/>
      <c r="U13" s="9"/>
      <c r="V13" s="9"/>
      <c r="W13" s="9"/>
      <c r="X13" s="9"/>
      <c r="Y13" s="8"/>
    </row>
    <row r="14" spans="1:25" ht="18" customHeight="1">
      <c r="A14" s="5" t="s">
        <v>138</v>
      </c>
      <c r="B14" s="9" t="s">
        <v>264</v>
      </c>
      <c r="C14" s="9"/>
      <c r="D14" s="9"/>
      <c r="E14" s="9"/>
      <c r="F14" s="9"/>
      <c r="G14" s="9"/>
      <c r="H14" s="9"/>
      <c r="I14" s="9"/>
      <c r="J14" s="9"/>
      <c r="K14" s="9"/>
      <c r="L14" s="9"/>
      <c r="M14" s="9"/>
      <c r="N14" s="9"/>
      <c r="O14" s="9"/>
      <c r="P14" s="9"/>
      <c r="Q14" s="9"/>
      <c r="R14" s="9"/>
      <c r="S14" s="9"/>
      <c r="T14" s="9"/>
      <c r="U14" s="9"/>
      <c r="V14" s="9"/>
      <c r="W14" s="9"/>
      <c r="X14" s="9"/>
      <c r="Y14" s="8"/>
    </row>
    <row r="15" spans="1:25" ht="18" customHeight="1">
      <c r="A15" s="5"/>
      <c r="B15" s="9"/>
      <c r="C15" s="9"/>
      <c r="D15" s="9"/>
      <c r="E15" s="9"/>
      <c r="F15" s="9"/>
      <c r="G15" s="9"/>
      <c r="H15" s="9"/>
      <c r="I15" s="9"/>
      <c r="J15" s="9"/>
      <c r="K15" s="9"/>
      <c r="L15" s="9"/>
      <c r="M15" s="9"/>
      <c r="N15" s="9"/>
      <c r="O15" s="9"/>
      <c r="P15" s="9"/>
      <c r="Q15" s="9"/>
      <c r="R15" s="9"/>
      <c r="S15" s="9"/>
      <c r="T15" s="9"/>
      <c r="U15" s="9"/>
      <c r="V15" s="9"/>
      <c r="W15" s="9"/>
      <c r="X15" s="9"/>
      <c r="Y15" s="8"/>
    </row>
    <row r="16" spans="1:25" ht="18" customHeight="1">
      <c r="A16" s="7" t="s">
        <v>287</v>
      </c>
      <c r="B16" s="7"/>
      <c r="C16" s="7"/>
      <c r="D16" s="7"/>
      <c r="E16" s="7"/>
      <c r="F16" s="7"/>
      <c r="G16" s="7"/>
      <c r="H16" s="7"/>
      <c r="I16" s="7"/>
      <c r="J16" s="7"/>
      <c r="K16" s="7"/>
      <c r="L16" s="7"/>
      <c r="M16" s="7"/>
      <c r="N16" s="7"/>
      <c r="O16" s="7"/>
      <c r="P16" s="7"/>
      <c r="Q16" s="7"/>
      <c r="R16" s="7"/>
      <c r="S16" s="7"/>
      <c r="T16" s="7"/>
      <c r="U16" s="7"/>
      <c r="V16" s="7"/>
      <c r="W16" s="7"/>
      <c r="X16" s="7"/>
      <c r="Y16" s="8"/>
    </row>
    <row r="17" spans="1:25" ht="18" customHeight="1">
      <c r="A17" s="5" t="s">
        <v>138</v>
      </c>
      <c r="B17" s="9" t="s">
        <v>323</v>
      </c>
      <c r="C17" s="9"/>
      <c r="D17" s="9"/>
      <c r="E17" s="9"/>
      <c r="F17" s="9"/>
      <c r="G17" s="9"/>
      <c r="H17" s="9"/>
      <c r="I17" s="9"/>
      <c r="J17" s="9"/>
      <c r="K17" s="9"/>
      <c r="L17" s="9"/>
      <c r="M17" s="9"/>
      <c r="N17" s="9"/>
      <c r="O17" s="9"/>
      <c r="P17" s="9"/>
      <c r="Q17" s="9"/>
      <c r="R17" s="9"/>
      <c r="S17" s="9"/>
      <c r="T17" s="9"/>
      <c r="U17" s="9"/>
      <c r="V17" s="9"/>
      <c r="W17" s="9"/>
      <c r="X17" s="9"/>
      <c r="Y17" s="8"/>
    </row>
    <row r="18" spans="1:25" ht="18" customHeight="1">
      <c r="A18" s="5"/>
      <c r="B18" s="9"/>
      <c r="C18" s="9"/>
      <c r="D18" s="9"/>
      <c r="E18" s="9"/>
      <c r="F18" s="9"/>
      <c r="G18" s="9"/>
      <c r="H18" s="9"/>
      <c r="I18" s="9"/>
      <c r="J18" s="9"/>
      <c r="K18" s="9"/>
      <c r="L18" s="9"/>
      <c r="M18" s="9"/>
      <c r="N18" s="9"/>
      <c r="O18" s="9"/>
      <c r="P18" s="9"/>
      <c r="Q18" s="9"/>
      <c r="R18" s="9"/>
      <c r="S18" s="9"/>
      <c r="T18" s="9"/>
      <c r="U18" s="9"/>
      <c r="V18" s="9"/>
      <c r="W18" s="9"/>
      <c r="X18" s="9"/>
      <c r="Y18" s="8"/>
    </row>
    <row r="19" spans="1:25" ht="18" customHeight="1">
      <c r="A19" s="5" t="s">
        <v>138</v>
      </c>
      <c r="B19" s="9" t="s">
        <v>285</v>
      </c>
      <c r="C19" s="9"/>
      <c r="D19" s="9"/>
      <c r="E19" s="9"/>
      <c r="F19" s="9"/>
      <c r="G19" s="9"/>
      <c r="H19" s="9"/>
      <c r="I19" s="9"/>
      <c r="J19" s="9"/>
      <c r="K19" s="9"/>
      <c r="L19" s="9"/>
      <c r="M19" s="9"/>
      <c r="N19" s="9"/>
      <c r="O19" s="9"/>
      <c r="P19" s="9"/>
      <c r="Q19" s="9"/>
      <c r="R19" s="9"/>
      <c r="S19" s="9"/>
      <c r="T19" s="9"/>
      <c r="U19" s="9"/>
      <c r="V19" s="9"/>
      <c r="W19" s="9"/>
      <c r="X19" s="9"/>
      <c r="Y19" s="8"/>
    </row>
    <row r="20" spans="1:25" ht="18" customHeight="1">
      <c r="A20" s="5"/>
      <c r="B20" s="9"/>
      <c r="C20" s="9"/>
      <c r="D20" s="9"/>
      <c r="E20" s="9"/>
      <c r="F20" s="9"/>
      <c r="G20" s="9"/>
      <c r="H20" s="9"/>
      <c r="I20" s="9"/>
      <c r="J20" s="9"/>
      <c r="K20" s="9"/>
      <c r="L20" s="9"/>
      <c r="M20" s="9"/>
      <c r="N20" s="9"/>
      <c r="O20" s="9"/>
      <c r="P20" s="9"/>
      <c r="Q20" s="9"/>
      <c r="R20" s="9"/>
      <c r="S20" s="9"/>
      <c r="T20" s="9"/>
      <c r="U20" s="9"/>
      <c r="V20" s="9"/>
      <c r="W20" s="9"/>
      <c r="X20" s="9"/>
      <c r="Y20" s="8"/>
    </row>
    <row r="21" spans="1:25" ht="18" customHeight="1">
      <c r="A21" s="5"/>
      <c r="B21" s="9"/>
      <c r="C21" s="9"/>
      <c r="D21" s="9"/>
      <c r="E21" s="9"/>
      <c r="F21" s="9"/>
      <c r="G21" s="9"/>
      <c r="H21" s="9"/>
      <c r="I21" s="9"/>
      <c r="J21" s="9"/>
      <c r="K21" s="9"/>
      <c r="L21" s="9"/>
      <c r="M21" s="9"/>
      <c r="N21" s="9"/>
      <c r="O21" s="9"/>
      <c r="P21" s="9"/>
      <c r="Q21" s="9"/>
      <c r="R21" s="9"/>
      <c r="S21" s="9"/>
      <c r="T21" s="9"/>
      <c r="U21" s="9"/>
      <c r="V21" s="9"/>
      <c r="W21" s="9"/>
      <c r="X21" s="9"/>
      <c r="Y21" s="8"/>
    </row>
    <row r="22" spans="1:25" ht="18" customHeight="1">
      <c r="A22" s="7" t="s">
        <v>288</v>
      </c>
      <c r="B22" s="7"/>
      <c r="C22" s="7"/>
      <c r="D22" s="7"/>
      <c r="E22" s="7"/>
      <c r="F22" s="7"/>
      <c r="G22" s="7"/>
      <c r="H22" s="7"/>
      <c r="I22" s="7"/>
      <c r="J22" s="7"/>
      <c r="K22" s="7"/>
      <c r="L22" s="7"/>
      <c r="M22" s="7"/>
      <c r="N22" s="7"/>
      <c r="O22" s="7"/>
      <c r="P22" s="7"/>
      <c r="Q22" s="7"/>
      <c r="R22" s="7"/>
      <c r="S22" s="7"/>
      <c r="T22" s="7"/>
      <c r="U22" s="7"/>
      <c r="V22" s="7"/>
      <c r="W22" s="7"/>
      <c r="X22" s="7"/>
      <c r="Y22" s="8"/>
    </row>
    <row r="23" spans="1:25" ht="18" customHeight="1">
      <c r="A23" s="5" t="s">
        <v>138</v>
      </c>
      <c r="B23" s="9" t="s">
        <v>303</v>
      </c>
      <c r="C23" s="9"/>
      <c r="D23" s="9"/>
      <c r="E23" s="9"/>
      <c r="F23" s="9"/>
      <c r="G23" s="9"/>
      <c r="H23" s="9"/>
      <c r="I23" s="9"/>
      <c r="J23" s="9"/>
      <c r="K23" s="9"/>
      <c r="L23" s="9"/>
      <c r="M23" s="9"/>
      <c r="N23" s="9"/>
      <c r="O23" s="9"/>
      <c r="P23" s="9"/>
      <c r="Q23" s="9"/>
      <c r="R23" s="9"/>
      <c r="S23" s="9"/>
      <c r="T23" s="9"/>
      <c r="U23" s="9"/>
      <c r="V23" s="9"/>
      <c r="W23" s="9"/>
      <c r="X23" s="9"/>
      <c r="Y23" s="8"/>
    </row>
    <row r="24" spans="1:25" ht="2.25" customHeight="1">
      <c r="A24" s="5"/>
      <c r="B24" s="9"/>
      <c r="C24" s="9"/>
      <c r="D24" s="9"/>
      <c r="E24" s="9"/>
      <c r="F24" s="9"/>
      <c r="G24" s="9"/>
      <c r="H24" s="9"/>
      <c r="I24" s="9"/>
      <c r="J24" s="9"/>
      <c r="K24" s="9"/>
      <c r="L24" s="9"/>
      <c r="M24" s="9"/>
      <c r="N24" s="9"/>
      <c r="O24" s="9"/>
      <c r="P24" s="9"/>
      <c r="Q24" s="9"/>
      <c r="R24" s="9"/>
      <c r="S24" s="9"/>
      <c r="T24" s="9"/>
      <c r="U24" s="9"/>
      <c r="V24" s="9"/>
      <c r="W24" s="9"/>
      <c r="X24" s="9"/>
      <c r="Y24" s="8"/>
    </row>
    <row r="25" spans="1:25" ht="30" customHeight="1">
      <c r="A25" s="5" t="s">
        <v>138</v>
      </c>
      <c r="B25" s="9" t="s">
        <v>289</v>
      </c>
      <c r="C25" s="9"/>
      <c r="D25" s="9"/>
      <c r="E25" s="9"/>
      <c r="F25" s="9"/>
      <c r="G25" s="9"/>
      <c r="H25" s="9"/>
      <c r="I25" s="9"/>
      <c r="J25" s="9"/>
      <c r="K25" s="9"/>
      <c r="L25" s="9"/>
      <c r="M25" s="9"/>
      <c r="N25" s="9"/>
      <c r="O25" s="9"/>
      <c r="P25" s="9"/>
      <c r="Q25" s="9"/>
      <c r="R25" s="9"/>
      <c r="S25" s="9"/>
      <c r="T25" s="9"/>
      <c r="U25" s="9"/>
      <c r="V25" s="9"/>
      <c r="W25" s="9"/>
      <c r="X25" s="9"/>
      <c r="Y25" s="8"/>
    </row>
    <row r="26" spans="1:25" ht="18" customHeight="1">
      <c r="A26" s="5"/>
      <c r="B26" s="9"/>
      <c r="C26" s="9"/>
      <c r="D26" s="9"/>
      <c r="E26" s="9"/>
      <c r="F26" s="9"/>
      <c r="G26" s="9"/>
      <c r="H26" s="9"/>
      <c r="I26" s="9"/>
      <c r="J26" s="9"/>
      <c r="K26" s="9"/>
      <c r="L26" s="9"/>
      <c r="M26" s="9"/>
      <c r="N26" s="9"/>
      <c r="O26" s="9"/>
      <c r="P26" s="9"/>
      <c r="Q26" s="9"/>
      <c r="R26" s="9"/>
      <c r="S26" s="9"/>
      <c r="T26" s="9"/>
      <c r="U26" s="9"/>
      <c r="V26" s="9"/>
      <c r="W26" s="9"/>
      <c r="X26" s="9"/>
      <c r="Y26" s="8"/>
    </row>
    <row r="27" spans="1:25" ht="18" customHeight="1">
      <c r="A27" s="7" t="s">
        <v>50</v>
      </c>
      <c r="B27" s="7"/>
      <c r="C27" s="7"/>
      <c r="D27" s="7"/>
      <c r="E27" s="7"/>
      <c r="F27" s="7"/>
      <c r="G27" s="7"/>
      <c r="H27" s="7"/>
      <c r="I27" s="7"/>
      <c r="J27" s="7"/>
      <c r="K27" s="7"/>
      <c r="L27" s="7"/>
      <c r="M27" s="7"/>
      <c r="N27" s="7"/>
      <c r="O27" s="7"/>
      <c r="P27" s="7"/>
      <c r="Q27" s="7"/>
      <c r="R27" s="7"/>
      <c r="S27" s="7"/>
      <c r="T27" s="7"/>
      <c r="U27" s="7"/>
      <c r="V27" s="7"/>
      <c r="W27" s="7"/>
      <c r="X27" s="7"/>
      <c r="Y27" s="8"/>
    </row>
    <row r="28" spans="1:25" ht="18" customHeight="1">
      <c r="A28" s="5" t="s">
        <v>138</v>
      </c>
      <c r="B28" s="9" t="s">
        <v>324</v>
      </c>
      <c r="C28" s="9"/>
      <c r="D28" s="9"/>
      <c r="E28" s="9"/>
      <c r="F28" s="9"/>
      <c r="G28" s="9"/>
      <c r="H28" s="9"/>
      <c r="I28" s="9"/>
      <c r="J28" s="9"/>
      <c r="K28" s="9"/>
      <c r="L28" s="9"/>
      <c r="M28" s="9"/>
      <c r="N28" s="9"/>
      <c r="O28" s="9"/>
      <c r="P28" s="9"/>
      <c r="Q28" s="9"/>
      <c r="R28" s="9"/>
      <c r="S28" s="9"/>
      <c r="T28" s="9"/>
      <c r="U28" s="9"/>
      <c r="V28" s="9"/>
      <c r="W28" s="9"/>
      <c r="X28" s="9"/>
      <c r="Y28" s="8"/>
    </row>
    <row r="29" spans="1:25" ht="18" customHeight="1">
      <c r="A29" s="5" t="s">
        <v>138</v>
      </c>
      <c r="B29" s="9" t="s">
        <v>111</v>
      </c>
      <c r="C29" s="9"/>
      <c r="D29" s="9"/>
      <c r="E29" s="9"/>
      <c r="F29" s="9"/>
      <c r="G29" s="9"/>
      <c r="H29" s="9"/>
      <c r="I29" s="9"/>
      <c r="J29" s="9"/>
      <c r="K29" s="9"/>
      <c r="L29" s="9"/>
      <c r="M29" s="9"/>
      <c r="N29" s="9"/>
      <c r="O29" s="9"/>
      <c r="P29" s="9"/>
      <c r="Q29" s="9"/>
      <c r="R29" s="9"/>
      <c r="S29" s="9"/>
      <c r="T29" s="9"/>
      <c r="U29" s="9"/>
      <c r="V29" s="9"/>
      <c r="W29" s="9"/>
      <c r="X29" s="9"/>
      <c r="Y29" s="8"/>
    </row>
    <row r="30" spans="1:25" ht="18" customHeight="1">
      <c r="A30" s="5"/>
      <c r="B30" s="9"/>
      <c r="C30" s="9"/>
      <c r="D30" s="9"/>
      <c r="E30" s="9"/>
      <c r="F30" s="9"/>
      <c r="G30" s="9"/>
      <c r="H30" s="9"/>
      <c r="I30" s="9"/>
      <c r="J30" s="9"/>
      <c r="K30" s="9"/>
      <c r="L30" s="9"/>
      <c r="M30" s="9"/>
      <c r="N30" s="9"/>
      <c r="O30" s="9"/>
      <c r="P30" s="9"/>
      <c r="Q30" s="9"/>
      <c r="R30" s="9"/>
      <c r="S30" s="9"/>
      <c r="T30" s="9"/>
      <c r="U30" s="9"/>
      <c r="V30" s="9"/>
      <c r="W30" s="9"/>
      <c r="X30" s="9"/>
      <c r="Y30" s="8"/>
    </row>
    <row r="31" spans="1:25" ht="18" customHeight="1">
      <c r="A31" s="5" t="s">
        <v>138</v>
      </c>
      <c r="B31" s="9" t="s">
        <v>302</v>
      </c>
      <c r="C31" s="9"/>
      <c r="D31" s="9"/>
      <c r="E31" s="9"/>
      <c r="F31" s="9"/>
      <c r="G31" s="9"/>
      <c r="H31" s="9"/>
      <c r="I31" s="9"/>
      <c r="J31" s="9"/>
      <c r="K31" s="9"/>
      <c r="L31" s="9"/>
      <c r="M31" s="9"/>
      <c r="N31" s="9"/>
      <c r="O31" s="9"/>
      <c r="P31" s="9"/>
      <c r="Q31" s="9"/>
      <c r="R31" s="9"/>
      <c r="S31" s="9"/>
      <c r="T31" s="9"/>
      <c r="U31" s="9"/>
      <c r="V31" s="9"/>
      <c r="W31" s="9"/>
      <c r="X31" s="9"/>
      <c r="Y31" s="8"/>
    </row>
    <row r="32" spans="1:25" ht="18" customHeight="1">
      <c r="A32" s="5"/>
      <c r="B32" s="9"/>
      <c r="C32" s="9"/>
      <c r="D32" s="9"/>
      <c r="E32" s="9"/>
      <c r="F32" s="9"/>
      <c r="G32" s="9"/>
      <c r="H32" s="9"/>
      <c r="I32" s="9"/>
      <c r="J32" s="9"/>
      <c r="K32" s="9"/>
      <c r="L32" s="9"/>
      <c r="M32" s="9"/>
      <c r="N32" s="9"/>
      <c r="O32" s="9"/>
      <c r="P32" s="9"/>
      <c r="Q32" s="9"/>
      <c r="R32" s="9"/>
      <c r="S32" s="9"/>
      <c r="T32" s="9"/>
      <c r="U32" s="9"/>
      <c r="V32" s="9"/>
      <c r="W32" s="9"/>
      <c r="X32" s="9"/>
      <c r="Y32" s="8"/>
    </row>
    <row r="33" spans="1:25" ht="18" customHeight="1">
      <c r="A33" s="5"/>
      <c r="B33" s="9"/>
      <c r="C33" s="9"/>
      <c r="D33" s="9"/>
      <c r="E33" s="9"/>
      <c r="F33" s="9"/>
      <c r="G33" s="9"/>
      <c r="H33" s="9"/>
      <c r="I33" s="9"/>
      <c r="J33" s="9"/>
      <c r="K33" s="9"/>
      <c r="L33" s="9"/>
      <c r="M33" s="9"/>
      <c r="N33" s="9"/>
      <c r="O33" s="9"/>
      <c r="P33" s="9"/>
      <c r="Q33" s="9"/>
      <c r="R33" s="9"/>
      <c r="S33" s="9"/>
      <c r="T33" s="9"/>
      <c r="U33" s="9"/>
      <c r="V33" s="9"/>
      <c r="W33" s="9"/>
      <c r="X33" s="9"/>
      <c r="Y33" s="8"/>
    </row>
    <row r="34" spans="1:25" ht="18" customHeight="1">
      <c r="A34" s="3"/>
      <c r="B34" s="9"/>
      <c r="C34" s="9"/>
      <c r="D34" s="9"/>
      <c r="E34" s="9"/>
      <c r="F34" s="9"/>
      <c r="G34" s="9"/>
      <c r="H34" s="9"/>
      <c r="I34" s="9"/>
      <c r="J34" s="9"/>
      <c r="K34" s="9"/>
      <c r="L34" s="9"/>
      <c r="M34" s="9"/>
      <c r="N34" s="9"/>
      <c r="O34" s="9"/>
      <c r="P34" s="9"/>
      <c r="Q34" s="9"/>
      <c r="R34" s="9"/>
      <c r="S34" s="9"/>
      <c r="T34" s="9"/>
      <c r="U34" s="9"/>
      <c r="V34" s="9"/>
      <c r="W34" s="9"/>
      <c r="X34" s="9"/>
      <c r="Y34" s="8"/>
    </row>
    <row r="35" spans="1:25" ht="18" customHeight="1">
      <c r="A35" s="3"/>
      <c r="B35" s="9"/>
      <c r="C35" s="9"/>
      <c r="D35" s="9"/>
      <c r="E35" s="9"/>
      <c r="F35" s="9"/>
      <c r="G35" s="9"/>
      <c r="H35" s="9"/>
      <c r="I35" s="9"/>
      <c r="J35" s="9"/>
      <c r="K35" s="9"/>
      <c r="L35" s="9"/>
      <c r="M35" s="9"/>
      <c r="N35" s="9"/>
      <c r="O35" s="9"/>
      <c r="P35" s="9"/>
      <c r="Q35" s="9"/>
      <c r="R35" s="9"/>
      <c r="S35" s="9"/>
      <c r="T35" s="9"/>
      <c r="U35" s="9"/>
      <c r="V35" s="9"/>
      <c r="W35" s="9"/>
      <c r="X35" s="9"/>
      <c r="Y35" s="8"/>
    </row>
    <row r="36" spans="1:25" ht="18" customHeight="1">
      <c r="A36" s="3"/>
      <c r="B36" s="9"/>
      <c r="C36" s="9"/>
      <c r="D36" s="9"/>
      <c r="E36" s="9"/>
      <c r="F36" s="9"/>
      <c r="G36" s="9"/>
      <c r="H36" s="9"/>
      <c r="I36" s="9"/>
      <c r="J36" s="9"/>
      <c r="K36" s="9"/>
      <c r="L36" s="9"/>
      <c r="M36" s="9"/>
      <c r="N36" s="9"/>
      <c r="O36" s="9"/>
      <c r="P36" s="9"/>
      <c r="Q36" s="9"/>
      <c r="R36" s="9"/>
      <c r="S36" s="9"/>
      <c r="T36" s="9"/>
      <c r="U36" s="9"/>
      <c r="V36" s="9"/>
      <c r="W36" s="9"/>
      <c r="X36" s="9"/>
      <c r="Y36" s="8"/>
    </row>
    <row r="37" spans="1:25" ht="18" customHeight="1">
      <c r="A37" s="3"/>
      <c r="B37" s="9"/>
      <c r="C37" s="9"/>
      <c r="D37" s="9"/>
      <c r="E37" s="9"/>
      <c r="F37" s="9"/>
      <c r="G37" s="9"/>
      <c r="H37" s="9"/>
      <c r="I37" s="9"/>
      <c r="J37" s="9"/>
      <c r="K37" s="9"/>
      <c r="L37" s="9"/>
      <c r="M37" s="9"/>
      <c r="N37" s="9"/>
      <c r="O37" s="9"/>
      <c r="P37" s="9"/>
      <c r="Q37" s="9"/>
      <c r="R37" s="9"/>
      <c r="S37" s="9"/>
      <c r="T37" s="9"/>
      <c r="U37" s="9"/>
      <c r="V37" s="9"/>
      <c r="W37" s="9"/>
      <c r="X37" s="9"/>
      <c r="Y37" s="8"/>
    </row>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sheetData>
  <mergeCells count="25">
    <mergeCell ref="G2:R2"/>
    <mergeCell ref="A4:X4"/>
    <mergeCell ref="B5:X5"/>
    <mergeCell ref="B6:X6"/>
    <mergeCell ref="B7:X7"/>
    <mergeCell ref="B12:X12"/>
    <mergeCell ref="B13:X13"/>
    <mergeCell ref="B14:X14"/>
    <mergeCell ref="A16:X16"/>
    <mergeCell ref="B21:X21"/>
    <mergeCell ref="A22:X22"/>
    <mergeCell ref="B25:X25"/>
    <mergeCell ref="A27:X27"/>
    <mergeCell ref="B28:X28"/>
    <mergeCell ref="B34:X34"/>
    <mergeCell ref="B35:X35"/>
    <mergeCell ref="B36:X36"/>
    <mergeCell ref="B37:X37"/>
    <mergeCell ref="B8:X9"/>
    <mergeCell ref="B10:X11"/>
    <mergeCell ref="B17:X18"/>
    <mergeCell ref="B19:X20"/>
    <mergeCell ref="B23:X24"/>
    <mergeCell ref="B29:X30"/>
    <mergeCell ref="B31:X33"/>
  </mergeCells>
  <phoneticPr fontId="3"/>
  <pageMargins left="0.78740157480314965" right="0.78740157480314965" top="0.78740157480314965" bottom="0.78740157480314965"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DI121"/>
  <sheetViews>
    <sheetView workbookViewId="0">
      <selection activeCell="V47" sqref="V47:W47"/>
    </sheetView>
  </sheetViews>
  <sheetFormatPr defaultRowHeight="13.5"/>
  <cols>
    <col min="1" max="28" width="3.125" style="2" customWidth="1"/>
    <col min="29" max="82" width="3.625" style="2" customWidth="1"/>
    <col min="83" max="83" width="5.875" style="2" bestFit="1" customWidth="1"/>
    <col min="84" max="93" width="3.625" style="2" customWidth="1"/>
    <col min="94" max="95" width="9" style="2" customWidth="1"/>
    <col min="96" max="97" width="5.25" style="2" customWidth="1"/>
    <col min="98" max="98" width="6.25" style="2" customWidth="1"/>
    <col min="99" max="102" width="13.625" style="2" customWidth="1"/>
    <col min="103" max="103" width="9" style="2" customWidth="1"/>
    <col min="104" max="104" width="13" style="2" customWidth="1"/>
    <col min="105" max="105" width="5" style="2" customWidth="1"/>
    <col min="106" max="112" width="9" style="2" customWidth="1"/>
    <col min="113" max="113" width="26.25" style="2" customWidth="1"/>
    <col min="114" max="16384" width="9" style="2" customWidth="1"/>
  </cols>
  <sheetData>
    <row r="1" spans="1:111" ht="21" customHeight="1">
      <c r="A1" s="12"/>
      <c r="B1" s="12"/>
      <c r="C1" s="12"/>
      <c r="D1" s="12"/>
      <c r="E1" s="12"/>
      <c r="F1" s="80" t="s">
        <v>168</v>
      </c>
      <c r="G1" s="80"/>
      <c r="H1" s="80"/>
      <c r="I1" s="80"/>
      <c r="J1" s="80"/>
      <c r="K1" s="80"/>
      <c r="L1" s="80"/>
      <c r="M1" s="80"/>
      <c r="N1" s="80"/>
      <c r="O1" s="80"/>
      <c r="P1" s="80"/>
      <c r="Q1" s="80"/>
      <c r="R1" s="80"/>
      <c r="S1" s="192" t="s">
        <v>209</v>
      </c>
      <c r="T1" s="192"/>
      <c r="U1" s="192"/>
      <c r="V1" s="192"/>
      <c r="W1" s="192"/>
      <c r="X1" s="11" t="s">
        <v>271</v>
      </c>
      <c r="Y1" s="11"/>
      <c r="Z1" s="11"/>
      <c r="AA1" s="11"/>
      <c r="AB1" s="12"/>
      <c r="AC1" s="12"/>
      <c r="AD1" s="218" t="s">
        <v>134</v>
      </c>
      <c r="AE1" s="230"/>
      <c r="AF1" s="230"/>
      <c r="AG1" s="232"/>
      <c r="AH1" s="12"/>
      <c r="AI1" s="12"/>
      <c r="AJ1" s="12"/>
      <c r="AK1" s="12"/>
      <c r="AL1" s="12"/>
      <c r="AM1" s="12"/>
      <c r="AN1" s="12"/>
      <c r="AO1" s="12"/>
      <c r="AP1" s="12"/>
      <c r="AQ1" s="12"/>
      <c r="AR1" s="12"/>
      <c r="AS1" s="12"/>
      <c r="AT1" s="12"/>
      <c r="AU1" s="12"/>
      <c r="AV1" s="12"/>
      <c r="AW1" s="12"/>
      <c r="AX1" s="12"/>
      <c r="AY1" s="12"/>
      <c r="AZ1" s="12"/>
    </row>
    <row r="2" spans="1:111" ht="21" customHeight="1">
      <c r="A2" s="12"/>
      <c r="B2" s="12"/>
      <c r="C2" s="68"/>
      <c r="D2" s="72"/>
      <c r="E2" s="75" t="s">
        <v>141</v>
      </c>
      <c r="F2" s="81"/>
      <c r="G2" s="81"/>
      <c r="H2" s="81"/>
      <c r="I2" s="81"/>
      <c r="J2" s="81"/>
      <c r="K2" s="81"/>
      <c r="L2" s="81"/>
      <c r="M2" s="81"/>
      <c r="N2" s="81"/>
      <c r="O2" s="81"/>
      <c r="P2" s="81"/>
      <c r="Q2" s="81"/>
      <c r="R2" s="81"/>
      <c r="S2" s="81"/>
      <c r="T2" s="81"/>
      <c r="U2" s="81"/>
      <c r="V2" s="81"/>
      <c r="W2" s="81"/>
      <c r="X2" s="81"/>
      <c r="Y2" s="81"/>
      <c r="Z2" s="81"/>
      <c r="AA2" s="81"/>
      <c r="AB2" s="81"/>
      <c r="AC2" s="12"/>
      <c r="AD2" s="12"/>
      <c r="AE2" s="12"/>
      <c r="AF2" s="12"/>
      <c r="AG2" s="12"/>
      <c r="AH2" s="12"/>
      <c r="AI2" s="12"/>
      <c r="AJ2" s="12"/>
      <c r="AK2" s="12"/>
      <c r="AL2" s="12"/>
      <c r="AM2" s="12"/>
      <c r="AN2" s="12"/>
      <c r="AO2" s="12"/>
      <c r="AP2" s="12"/>
      <c r="AQ2" s="12"/>
      <c r="AR2" s="12"/>
      <c r="AS2" s="12"/>
      <c r="AT2" s="12"/>
      <c r="AU2" s="12"/>
      <c r="AV2" s="12"/>
      <c r="AW2" s="12"/>
      <c r="AX2" s="12"/>
      <c r="AY2" s="12"/>
      <c r="AZ2" s="12"/>
    </row>
    <row r="3" spans="1:111" ht="8.25" customHeight="1">
      <c r="A3" s="12"/>
      <c r="B3" s="12"/>
      <c r="C3" s="69"/>
      <c r="D3" s="69"/>
      <c r="E3" s="76"/>
      <c r="F3" s="81"/>
      <c r="G3" s="81"/>
      <c r="H3" s="81"/>
      <c r="I3" s="81"/>
      <c r="J3" s="81"/>
      <c r="K3" s="81"/>
      <c r="L3" s="136"/>
      <c r="M3" s="81"/>
      <c r="N3" s="81"/>
      <c r="O3" s="81"/>
      <c r="P3" s="81"/>
      <c r="Q3" s="81"/>
      <c r="R3" s="81"/>
      <c r="S3" s="81"/>
      <c r="T3" s="81"/>
      <c r="U3" s="81"/>
      <c r="V3" s="81"/>
      <c r="W3" s="81"/>
      <c r="X3" s="81"/>
      <c r="Y3" s="81"/>
      <c r="Z3" s="81"/>
      <c r="AA3" s="81"/>
      <c r="AB3" s="81"/>
      <c r="AC3" s="12"/>
      <c r="AD3" s="12"/>
      <c r="AE3" s="12"/>
      <c r="AF3" s="12"/>
      <c r="AG3" s="12"/>
      <c r="AH3" s="12"/>
      <c r="AI3" s="12"/>
      <c r="AJ3" s="12"/>
      <c r="AK3" s="12"/>
      <c r="AL3" s="12"/>
      <c r="AM3" s="12"/>
      <c r="AN3" s="12"/>
      <c r="AO3" s="12"/>
      <c r="AP3" s="12"/>
      <c r="AQ3" s="12"/>
      <c r="AR3" s="12"/>
      <c r="AS3" s="12"/>
      <c r="AT3" s="12"/>
      <c r="AU3" s="12"/>
      <c r="AV3" s="12"/>
      <c r="AW3" s="12"/>
      <c r="AX3" s="12"/>
      <c r="AY3" s="12"/>
      <c r="AZ3" s="12"/>
    </row>
    <row r="4" spans="1:111" ht="21" customHeight="1">
      <c r="A4" s="13" t="s">
        <v>162</v>
      </c>
      <c r="B4" s="42"/>
      <c r="C4" s="42"/>
      <c r="D4" s="42"/>
      <c r="E4" s="42"/>
      <c r="F4" s="42"/>
      <c r="G4" s="42"/>
      <c r="H4" s="88"/>
      <c r="I4" s="101"/>
      <c r="J4" s="122"/>
      <c r="K4" s="122"/>
      <c r="L4" s="122"/>
      <c r="M4" s="122"/>
      <c r="N4" s="122"/>
      <c r="O4" s="122"/>
      <c r="P4" s="122"/>
      <c r="Q4" s="177"/>
      <c r="R4" s="12"/>
      <c r="S4" s="12"/>
      <c r="T4" s="12"/>
      <c r="U4" s="12"/>
      <c r="V4" s="12"/>
      <c r="W4" s="12"/>
      <c r="X4" s="12"/>
      <c r="Y4" s="12"/>
      <c r="Z4" s="12"/>
      <c r="AA4" s="12"/>
      <c r="AB4" s="12"/>
      <c r="AC4" s="12"/>
      <c r="AD4" s="12"/>
      <c r="AE4" s="12"/>
      <c r="AF4" s="12"/>
      <c r="AG4" s="12"/>
      <c r="AH4" s="12"/>
      <c r="AI4" s="239" t="s">
        <v>84</v>
      </c>
      <c r="AJ4" s="239"/>
      <c r="AK4" s="239"/>
      <c r="AL4" s="239"/>
      <c r="AM4" s="239"/>
      <c r="AN4" s="256"/>
      <c r="AO4" s="256"/>
      <c r="AP4" s="12"/>
      <c r="AQ4" s="12"/>
      <c r="AR4" s="12"/>
      <c r="AS4" s="12"/>
      <c r="AT4" s="12"/>
      <c r="AU4" s="12"/>
      <c r="AV4" s="12"/>
      <c r="AW4" s="12"/>
      <c r="AX4" s="12"/>
      <c r="AY4" s="12"/>
      <c r="AZ4" s="12"/>
      <c r="DA4" s="268"/>
      <c r="DB4" s="269" t="s">
        <v>23</v>
      </c>
      <c r="DC4" s="269" t="s">
        <v>244</v>
      </c>
      <c r="DD4" s="269" t="s">
        <v>189</v>
      </c>
      <c r="DE4" s="269" t="s">
        <v>70</v>
      </c>
      <c r="DG4" s="268" t="s">
        <v>29</v>
      </c>
    </row>
    <row r="5" spans="1:111" ht="19.5" customHeight="1">
      <c r="A5" s="14" t="s">
        <v>114</v>
      </c>
      <c r="B5" s="43"/>
      <c r="C5" s="43"/>
      <c r="D5" s="43"/>
      <c r="E5" s="43"/>
      <c r="F5" s="43"/>
      <c r="G5" s="43"/>
      <c r="H5" s="43"/>
      <c r="I5" s="102"/>
      <c r="J5" s="123"/>
      <c r="K5" s="123"/>
      <c r="L5" s="123"/>
      <c r="M5" s="123"/>
      <c r="N5" s="123"/>
      <c r="O5" s="123"/>
      <c r="P5" s="123"/>
      <c r="Q5" s="123"/>
      <c r="R5" s="184"/>
      <c r="S5" s="193"/>
      <c r="T5" s="193"/>
      <c r="U5" s="193"/>
      <c r="V5" s="202"/>
      <c r="W5" s="205"/>
      <c r="X5" s="208"/>
      <c r="Y5" s="208"/>
      <c r="Z5" s="208"/>
      <c r="AA5" s="208"/>
      <c r="AB5" s="208"/>
      <c r="AC5" s="208"/>
      <c r="AD5" s="219"/>
      <c r="AE5" s="207"/>
      <c r="AF5" s="12"/>
      <c r="AG5" s="12"/>
      <c r="AH5" s="234"/>
      <c r="AI5" s="240" t="s">
        <v>85</v>
      </c>
      <c r="AJ5" s="242"/>
      <c r="AK5" s="242"/>
      <c r="AL5" s="242" t="s">
        <v>32</v>
      </c>
      <c r="AM5" s="242"/>
      <c r="AN5" s="237"/>
      <c r="AO5" s="237"/>
      <c r="AP5" s="12"/>
      <c r="AQ5" s="12"/>
      <c r="AR5" s="12"/>
      <c r="AS5" s="12"/>
      <c r="AT5" s="12"/>
      <c r="AU5" s="12"/>
      <c r="AV5" s="12"/>
      <c r="AW5" s="12"/>
      <c r="AX5" s="12"/>
      <c r="AY5" s="12"/>
      <c r="AZ5" s="12"/>
      <c r="CR5" s="269" t="s">
        <v>109</v>
      </c>
      <c r="CS5" s="269" t="s">
        <v>159</v>
      </c>
      <c r="CT5" s="272" t="s">
        <v>160</v>
      </c>
      <c r="CU5" s="268" t="s">
        <v>124</v>
      </c>
      <c r="CV5" s="268" t="s">
        <v>128</v>
      </c>
      <c r="CW5" s="268" t="s">
        <v>129</v>
      </c>
      <c r="CX5" s="268" t="s">
        <v>74</v>
      </c>
      <c r="CY5" s="269" t="s">
        <v>138</v>
      </c>
      <c r="CZ5" s="275" t="s">
        <v>169</v>
      </c>
      <c r="DA5" s="269">
        <v>1</v>
      </c>
      <c r="DB5" s="279">
        <f t="shared" ref="DB5:DB21" si="0">COUNTIF($F$45:$G$51,DA5)</f>
        <v>0</v>
      </c>
      <c r="DC5" s="279">
        <f t="shared" ref="DC5:DC21" si="1">COUNTIF($N$45:$O$50,DA5)</f>
        <v>0</v>
      </c>
      <c r="DD5" s="279">
        <f t="shared" ref="DD5:DD21" si="2">COUNTIF($V$45:$W$50,DA5)</f>
        <v>0</v>
      </c>
      <c r="DE5" s="279">
        <f t="shared" ref="DE5:DE21" si="3">SUM(DB5:DD5)</f>
        <v>0</v>
      </c>
      <c r="DF5" s="280"/>
      <c r="DG5" s="281">
        <v>43282</v>
      </c>
    </row>
    <row r="6" spans="1:111" ht="19.5" customHeight="1">
      <c r="A6" s="15" t="s">
        <v>6</v>
      </c>
      <c r="B6" s="44"/>
      <c r="C6" s="44"/>
      <c r="D6" s="44"/>
      <c r="E6" s="44"/>
      <c r="F6" s="44"/>
      <c r="G6" s="44"/>
      <c r="H6" s="44"/>
      <c r="I6" s="103"/>
      <c r="J6" s="124"/>
      <c r="K6" s="124"/>
      <c r="L6" s="124"/>
      <c r="M6" s="124"/>
      <c r="N6" s="124"/>
      <c r="O6" s="124"/>
      <c r="P6" s="124"/>
      <c r="Q6" s="124"/>
      <c r="R6" s="185"/>
      <c r="S6" s="185"/>
      <c r="T6" s="185"/>
      <c r="U6" s="185"/>
      <c r="V6" s="185"/>
      <c r="W6" s="185"/>
      <c r="X6" s="185"/>
      <c r="Y6" s="185"/>
      <c r="Z6" s="185"/>
      <c r="AA6" s="185"/>
      <c r="AB6" s="185"/>
      <c r="AC6" s="185"/>
      <c r="AD6" s="220"/>
      <c r="AE6" s="12"/>
      <c r="AF6" s="12"/>
      <c r="AG6" s="12"/>
      <c r="AH6" s="235"/>
      <c r="AI6" s="241" t="s">
        <v>86</v>
      </c>
      <c r="AJ6" s="241"/>
      <c r="AK6" s="241"/>
      <c r="AL6" s="242" t="s">
        <v>279</v>
      </c>
      <c r="AM6" s="242"/>
      <c r="AN6" s="237"/>
      <c r="AO6" s="237"/>
      <c r="AP6" s="12"/>
      <c r="AQ6" s="12"/>
      <c r="AR6" s="12"/>
      <c r="AS6" s="12"/>
      <c r="AT6" s="12"/>
      <c r="AU6" s="12"/>
      <c r="AV6" s="12"/>
      <c r="AW6" s="12"/>
      <c r="AX6" s="12"/>
      <c r="AY6" s="12"/>
      <c r="AZ6" s="12"/>
      <c r="CR6" s="269" t="s">
        <v>115</v>
      </c>
      <c r="CS6" s="269" t="s">
        <v>92</v>
      </c>
      <c r="CT6" s="272" t="s">
        <v>161</v>
      </c>
      <c r="CU6" s="268" t="s">
        <v>125</v>
      </c>
      <c r="CV6" s="268" t="s">
        <v>120</v>
      </c>
      <c r="CW6" s="268" t="s">
        <v>130</v>
      </c>
      <c r="CX6" s="268" t="s">
        <v>131</v>
      </c>
      <c r="CY6" s="269"/>
      <c r="CZ6" s="275" t="s">
        <v>170</v>
      </c>
      <c r="DA6" s="269">
        <v>2</v>
      </c>
      <c r="DB6" s="279">
        <f t="shared" si="0"/>
        <v>0</v>
      </c>
      <c r="DC6" s="279">
        <f t="shared" si="1"/>
        <v>0</v>
      </c>
      <c r="DD6" s="279">
        <f t="shared" si="2"/>
        <v>0</v>
      </c>
      <c r="DE6" s="279">
        <f t="shared" si="3"/>
        <v>0</v>
      </c>
    </row>
    <row r="7" spans="1:111" ht="19.5" customHeight="1">
      <c r="A7" s="16" t="s">
        <v>117</v>
      </c>
      <c r="B7" s="45"/>
      <c r="C7" s="45"/>
      <c r="D7" s="45"/>
      <c r="E7" s="45"/>
      <c r="F7" s="45"/>
      <c r="G7" s="45"/>
      <c r="H7" s="45"/>
      <c r="I7" s="104"/>
      <c r="J7" s="125"/>
      <c r="K7" s="125"/>
      <c r="L7" s="125"/>
      <c r="M7" s="125"/>
      <c r="N7" s="125"/>
      <c r="O7" s="125"/>
      <c r="P7" s="125"/>
      <c r="Q7" s="125"/>
      <c r="R7" s="125"/>
      <c r="S7" s="125"/>
      <c r="T7" s="125"/>
      <c r="U7" s="125"/>
      <c r="V7" s="125"/>
      <c r="W7" s="125"/>
      <c r="X7" s="125"/>
      <c r="Y7" s="125"/>
      <c r="Z7" s="125"/>
      <c r="AA7" s="125"/>
      <c r="AB7" s="125"/>
      <c r="AC7" s="125"/>
      <c r="AD7" s="221"/>
      <c r="AE7" s="12"/>
      <c r="AF7" s="12"/>
      <c r="AG7" s="12"/>
      <c r="AH7" s="236"/>
      <c r="AI7" s="241" t="s">
        <v>46</v>
      </c>
      <c r="AJ7" s="241"/>
      <c r="AK7" s="241"/>
      <c r="AL7" s="242" t="s">
        <v>175</v>
      </c>
      <c r="AM7" s="242"/>
      <c r="AN7" s="237"/>
      <c r="AO7" s="237"/>
      <c r="AP7" s="12"/>
      <c r="AQ7" s="12"/>
      <c r="AR7" s="12"/>
      <c r="AS7" s="12"/>
      <c r="AT7" s="12"/>
      <c r="AU7" s="12"/>
      <c r="AV7" s="12"/>
      <c r="AW7" s="12"/>
      <c r="AX7" s="12"/>
      <c r="AY7" s="12"/>
      <c r="AZ7" s="12"/>
      <c r="CR7" s="269"/>
      <c r="CS7" s="268"/>
      <c r="CT7" s="273" t="s">
        <v>171</v>
      </c>
      <c r="CU7" s="268"/>
      <c r="CV7" s="268"/>
      <c r="CW7" s="268"/>
      <c r="CX7" s="268"/>
      <c r="CY7" s="269"/>
      <c r="CZ7" s="275"/>
      <c r="DA7" s="269">
        <v>3</v>
      </c>
      <c r="DB7" s="279">
        <f t="shared" si="0"/>
        <v>0</v>
      </c>
      <c r="DC7" s="279">
        <f t="shared" si="1"/>
        <v>0</v>
      </c>
      <c r="DD7" s="279">
        <f t="shared" si="2"/>
        <v>0</v>
      </c>
      <c r="DE7" s="279">
        <f t="shared" si="3"/>
        <v>0</v>
      </c>
    </row>
    <row r="8" spans="1:111" ht="19.5" customHeight="1">
      <c r="A8" s="17" t="s">
        <v>116</v>
      </c>
      <c r="B8" s="46"/>
      <c r="C8" s="46"/>
      <c r="D8" s="46"/>
      <c r="E8" s="46"/>
      <c r="F8" s="46"/>
      <c r="G8" s="46"/>
      <c r="H8" s="46"/>
      <c r="I8" s="104"/>
      <c r="J8" s="125"/>
      <c r="K8" s="125"/>
      <c r="L8" s="125"/>
      <c r="M8" s="125"/>
      <c r="N8" s="125"/>
      <c r="O8" s="125"/>
      <c r="P8" s="125"/>
      <c r="Q8" s="125"/>
      <c r="R8" s="125"/>
      <c r="S8" s="125"/>
      <c r="T8" s="125"/>
      <c r="U8" s="125"/>
      <c r="V8" s="125"/>
      <c r="W8" s="125"/>
      <c r="X8" s="125"/>
      <c r="Y8" s="125"/>
      <c r="Z8" s="125"/>
      <c r="AA8" s="125"/>
      <c r="AB8" s="125"/>
      <c r="AC8" s="125"/>
      <c r="AD8" s="221"/>
      <c r="AE8" s="12"/>
      <c r="AF8" s="12"/>
      <c r="AG8" s="12"/>
      <c r="AH8" s="236"/>
      <c r="AI8" s="241" t="s">
        <v>91</v>
      </c>
      <c r="AJ8" s="241"/>
      <c r="AK8" s="241"/>
      <c r="AL8" s="242" t="s">
        <v>93</v>
      </c>
      <c r="AM8" s="242"/>
      <c r="AN8" s="237"/>
      <c r="AO8" s="237"/>
      <c r="AP8" s="12"/>
      <c r="AQ8" s="12"/>
      <c r="AR8" s="12"/>
      <c r="AS8" s="12"/>
      <c r="AT8" s="12"/>
      <c r="AU8" s="12"/>
      <c r="AV8" s="12"/>
      <c r="AW8" s="12"/>
      <c r="AX8" s="12"/>
      <c r="AY8" s="12"/>
      <c r="AZ8" s="12"/>
      <c r="DA8" s="269">
        <v>4</v>
      </c>
      <c r="DB8" s="279">
        <f t="shared" si="0"/>
        <v>0</v>
      </c>
      <c r="DC8" s="279">
        <f t="shared" si="1"/>
        <v>0</v>
      </c>
      <c r="DD8" s="279">
        <f t="shared" si="2"/>
        <v>0</v>
      </c>
      <c r="DE8" s="279">
        <f t="shared" si="3"/>
        <v>0</v>
      </c>
    </row>
    <row r="9" spans="1:111" ht="19.5" customHeight="1">
      <c r="A9" s="17" t="s">
        <v>119</v>
      </c>
      <c r="B9" s="46"/>
      <c r="C9" s="46"/>
      <c r="D9" s="46"/>
      <c r="E9" s="46"/>
      <c r="F9" s="46"/>
      <c r="G9" s="46"/>
      <c r="H9" s="46"/>
      <c r="I9" s="104"/>
      <c r="J9" s="125"/>
      <c r="K9" s="125"/>
      <c r="L9" s="125"/>
      <c r="M9" s="125"/>
      <c r="N9" s="125"/>
      <c r="O9" s="125"/>
      <c r="P9" s="125"/>
      <c r="Q9" s="125"/>
      <c r="R9" s="125"/>
      <c r="S9" s="125"/>
      <c r="T9" s="125"/>
      <c r="U9" s="125"/>
      <c r="V9" s="125"/>
      <c r="W9" s="125"/>
      <c r="X9" s="125"/>
      <c r="Y9" s="125"/>
      <c r="Z9" s="125"/>
      <c r="AA9" s="125"/>
      <c r="AB9" s="125"/>
      <c r="AC9" s="125"/>
      <c r="AD9" s="221"/>
      <c r="AE9" s="12"/>
      <c r="AF9" s="12"/>
      <c r="AG9" s="12"/>
      <c r="AH9" s="237"/>
      <c r="AI9" s="241" t="s">
        <v>98</v>
      </c>
      <c r="AJ9" s="241"/>
      <c r="AK9" s="241"/>
      <c r="AL9" s="242" t="s">
        <v>72</v>
      </c>
      <c r="AM9" s="242"/>
      <c r="AN9" s="237"/>
      <c r="AO9" s="237"/>
      <c r="AP9" s="12"/>
      <c r="AQ9" s="12"/>
      <c r="AR9" s="12"/>
      <c r="AS9" s="12"/>
      <c r="AT9" s="12"/>
      <c r="AU9" s="12"/>
      <c r="AV9" s="12"/>
      <c r="AW9" s="12"/>
      <c r="AX9" s="12"/>
      <c r="AY9" s="12"/>
      <c r="AZ9" s="12"/>
      <c r="DA9" s="269">
        <v>5</v>
      </c>
      <c r="DB9" s="279">
        <f t="shared" si="0"/>
        <v>0</v>
      </c>
      <c r="DC9" s="279">
        <f t="shared" si="1"/>
        <v>0</v>
      </c>
      <c r="DD9" s="279">
        <f t="shared" si="2"/>
        <v>0</v>
      </c>
      <c r="DE9" s="279">
        <f t="shared" si="3"/>
        <v>0</v>
      </c>
    </row>
    <row r="10" spans="1:111" ht="19.5" customHeight="1">
      <c r="A10" s="17" t="s">
        <v>121</v>
      </c>
      <c r="B10" s="46"/>
      <c r="C10" s="46"/>
      <c r="D10" s="46"/>
      <c r="E10" s="46"/>
      <c r="F10" s="46"/>
      <c r="G10" s="46"/>
      <c r="H10" s="46"/>
      <c r="I10" s="104"/>
      <c r="J10" s="125"/>
      <c r="K10" s="125"/>
      <c r="L10" s="125"/>
      <c r="M10" s="125"/>
      <c r="N10" s="125"/>
      <c r="O10" s="125"/>
      <c r="P10" s="125"/>
      <c r="Q10" s="125"/>
      <c r="R10" s="125"/>
      <c r="S10" s="125"/>
      <c r="T10" s="125"/>
      <c r="U10" s="125"/>
      <c r="V10" s="125"/>
      <c r="W10" s="125"/>
      <c r="X10" s="125"/>
      <c r="Y10" s="125"/>
      <c r="Z10" s="125"/>
      <c r="AA10" s="125"/>
      <c r="AB10" s="125"/>
      <c r="AC10" s="125"/>
      <c r="AD10" s="221"/>
      <c r="AE10" s="12"/>
      <c r="AF10" s="12"/>
      <c r="AG10" s="12"/>
      <c r="AH10" s="237"/>
      <c r="AI10" s="241" t="s">
        <v>99</v>
      </c>
      <c r="AJ10" s="241"/>
      <c r="AK10" s="241"/>
      <c r="AL10" s="242" t="s">
        <v>66</v>
      </c>
      <c r="AM10" s="242"/>
      <c r="AN10" s="237"/>
      <c r="AO10" s="237"/>
      <c r="AP10" s="12"/>
      <c r="AQ10" s="12"/>
      <c r="AR10" s="12"/>
      <c r="AS10" s="12"/>
      <c r="AT10" s="12"/>
      <c r="AU10" s="12"/>
      <c r="AV10" s="12"/>
      <c r="AW10" s="12"/>
      <c r="AX10" s="12"/>
      <c r="AY10" s="12"/>
      <c r="AZ10" s="12"/>
      <c r="DA10" s="269">
        <v>6</v>
      </c>
      <c r="DB10" s="279">
        <f t="shared" si="0"/>
        <v>0</v>
      </c>
      <c r="DC10" s="279">
        <f t="shared" si="1"/>
        <v>0</v>
      </c>
      <c r="DD10" s="279">
        <f t="shared" si="2"/>
        <v>0</v>
      </c>
      <c r="DE10" s="279">
        <f t="shared" si="3"/>
        <v>0</v>
      </c>
    </row>
    <row r="11" spans="1:111" ht="19.5" customHeight="1">
      <c r="A11" s="17" t="s">
        <v>51</v>
      </c>
      <c r="B11" s="46"/>
      <c r="C11" s="46"/>
      <c r="D11" s="46"/>
      <c r="E11" s="46"/>
      <c r="F11" s="46"/>
      <c r="G11" s="46"/>
      <c r="H11" s="46"/>
      <c r="I11" s="105"/>
      <c r="J11" s="126"/>
      <c r="K11" s="135" t="s">
        <v>3</v>
      </c>
      <c r="L11" s="126"/>
      <c r="M11" s="138"/>
      <c r="N11" s="156"/>
      <c r="O11" s="156"/>
      <c r="P11" s="156"/>
      <c r="Q11" s="156"/>
      <c r="R11" s="156"/>
      <c r="S11" s="156"/>
      <c r="T11" s="156"/>
      <c r="U11" s="156"/>
      <c r="V11" s="156"/>
      <c r="W11" s="156"/>
      <c r="X11" s="156"/>
      <c r="Y11" s="156"/>
      <c r="Z11" s="156"/>
      <c r="AA11" s="156"/>
      <c r="AB11" s="156"/>
      <c r="AC11" s="156"/>
      <c r="AD11" s="222"/>
      <c r="AE11" s="12"/>
      <c r="AF11" s="12"/>
      <c r="AG11" s="12"/>
      <c r="AH11" s="237"/>
      <c r="AI11" s="241" t="s">
        <v>39</v>
      </c>
      <c r="AJ11" s="241"/>
      <c r="AK11" s="241"/>
      <c r="AL11" s="242" t="s">
        <v>27</v>
      </c>
      <c r="AM11" s="242"/>
      <c r="AN11" s="237"/>
      <c r="AO11" s="237"/>
      <c r="AP11" s="12"/>
      <c r="AQ11" s="12"/>
      <c r="AR11" s="12"/>
      <c r="AS11" s="12"/>
      <c r="AT11" s="12"/>
      <c r="AU11" s="12"/>
      <c r="AV11" s="12"/>
      <c r="AW11" s="12"/>
      <c r="AX11" s="12"/>
      <c r="AY11" s="12"/>
      <c r="AZ11" s="12"/>
      <c r="DA11" s="269">
        <v>7</v>
      </c>
      <c r="DB11" s="279">
        <f t="shared" si="0"/>
        <v>0</v>
      </c>
      <c r="DC11" s="279">
        <f t="shared" si="1"/>
        <v>0</v>
      </c>
      <c r="DD11" s="279">
        <f t="shared" si="2"/>
        <v>0</v>
      </c>
      <c r="DE11" s="279">
        <f t="shared" si="3"/>
        <v>0</v>
      </c>
    </row>
    <row r="12" spans="1:111" ht="19.5" customHeight="1">
      <c r="A12" s="17" t="s">
        <v>14</v>
      </c>
      <c r="B12" s="46"/>
      <c r="C12" s="46"/>
      <c r="D12" s="46"/>
      <c r="E12" s="46"/>
      <c r="F12" s="46"/>
      <c r="G12" s="46"/>
      <c r="H12" s="46"/>
      <c r="I12" s="106" t="s">
        <v>122</v>
      </c>
      <c r="J12" s="106"/>
      <c r="K12" s="106"/>
      <c r="L12" s="106"/>
      <c r="M12" s="106"/>
      <c r="N12" s="157"/>
      <c r="O12" s="157"/>
      <c r="P12" s="157"/>
      <c r="Q12" s="157"/>
      <c r="R12" s="163" t="s">
        <v>123</v>
      </c>
      <c r="S12" s="163"/>
      <c r="T12" s="163"/>
      <c r="U12" s="163"/>
      <c r="V12" s="158"/>
      <c r="W12" s="158"/>
      <c r="X12" s="158"/>
      <c r="Y12" s="158"/>
      <c r="Z12" s="158"/>
      <c r="AA12" s="158"/>
      <c r="AB12" s="158"/>
      <c r="AC12" s="158"/>
      <c r="AD12" s="223"/>
      <c r="AE12" s="12"/>
      <c r="AF12" s="12"/>
      <c r="AG12" s="12"/>
      <c r="AH12" s="12"/>
      <c r="AI12" s="12"/>
      <c r="AJ12" s="12"/>
      <c r="AK12" s="12"/>
      <c r="AL12" s="12"/>
      <c r="AM12" s="12"/>
      <c r="AN12" s="12"/>
      <c r="AO12" s="12"/>
      <c r="AP12" s="12"/>
      <c r="AQ12" s="12"/>
      <c r="AR12" s="12"/>
      <c r="AS12" s="12"/>
      <c r="AT12" s="12"/>
      <c r="AU12" s="12"/>
      <c r="AV12" s="12"/>
      <c r="AW12" s="12"/>
      <c r="AX12" s="12"/>
      <c r="AY12" s="12"/>
      <c r="AZ12" s="12"/>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R12" s="270" t="str">
        <f>IF(N13="","",N12&amp;V12&amp;N13)</f>
        <v/>
      </c>
      <c r="CS12" s="271"/>
      <c r="CT12" s="271"/>
      <c r="CU12" s="271"/>
      <c r="CV12" s="271"/>
      <c r="CW12" s="271"/>
      <c r="CX12" s="271"/>
      <c r="CY12" s="271"/>
      <c r="CZ12" s="278"/>
      <c r="DA12" s="269">
        <v>8</v>
      </c>
      <c r="DB12" s="279">
        <f t="shared" si="0"/>
        <v>0</v>
      </c>
      <c r="DC12" s="279">
        <f t="shared" si="1"/>
        <v>0</v>
      </c>
      <c r="DD12" s="279">
        <f t="shared" si="2"/>
        <v>0</v>
      </c>
      <c r="DE12" s="279">
        <f t="shared" si="3"/>
        <v>0</v>
      </c>
    </row>
    <row r="13" spans="1:111" ht="19.5" customHeight="1">
      <c r="A13" s="17"/>
      <c r="B13" s="46"/>
      <c r="C13" s="46"/>
      <c r="D13" s="46"/>
      <c r="E13" s="46"/>
      <c r="F13" s="46"/>
      <c r="G13" s="46"/>
      <c r="H13" s="46"/>
      <c r="I13" s="106" t="s">
        <v>14</v>
      </c>
      <c r="J13" s="106"/>
      <c r="K13" s="106"/>
      <c r="L13" s="106"/>
      <c r="M13" s="106"/>
      <c r="N13" s="158"/>
      <c r="O13" s="158"/>
      <c r="P13" s="158"/>
      <c r="Q13" s="158"/>
      <c r="R13" s="158"/>
      <c r="S13" s="158"/>
      <c r="T13" s="158"/>
      <c r="U13" s="158"/>
      <c r="V13" s="158"/>
      <c r="W13" s="158"/>
      <c r="X13" s="158"/>
      <c r="Y13" s="158"/>
      <c r="Z13" s="158"/>
      <c r="AA13" s="158"/>
      <c r="AB13" s="158"/>
      <c r="AC13" s="158"/>
      <c r="AD13" s="223"/>
      <c r="AE13" s="12"/>
      <c r="AF13" s="12"/>
      <c r="AG13" s="233" t="s">
        <v>78</v>
      </c>
      <c r="AH13" s="12"/>
      <c r="AI13" s="12"/>
      <c r="AJ13" s="12"/>
      <c r="AK13" s="12"/>
      <c r="AL13" s="12"/>
      <c r="AM13" s="12"/>
      <c r="AN13" s="12"/>
      <c r="AO13" s="12"/>
      <c r="AP13" s="12"/>
      <c r="AQ13" s="12"/>
      <c r="AR13" s="12"/>
      <c r="AS13" s="12"/>
      <c r="AT13" s="12"/>
      <c r="AU13" s="12"/>
      <c r="AV13" s="12"/>
      <c r="AW13" s="12"/>
      <c r="AX13" s="12"/>
      <c r="AY13" s="12"/>
      <c r="AZ13" s="12"/>
      <c r="DA13" s="269">
        <v>9</v>
      </c>
      <c r="DB13" s="279">
        <f t="shared" si="0"/>
        <v>0</v>
      </c>
      <c r="DC13" s="279">
        <f t="shared" si="1"/>
        <v>0</v>
      </c>
      <c r="DD13" s="279">
        <f t="shared" si="2"/>
        <v>0</v>
      </c>
      <c r="DE13" s="279">
        <f t="shared" si="3"/>
        <v>0</v>
      </c>
    </row>
    <row r="14" spans="1:111" ht="19.5" customHeight="1">
      <c r="A14" s="18" t="s">
        <v>19</v>
      </c>
      <c r="B14" s="47"/>
      <c r="C14" s="47"/>
      <c r="D14" s="47"/>
      <c r="E14" s="47"/>
      <c r="F14" s="47"/>
      <c r="G14" s="47"/>
      <c r="H14" s="47"/>
      <c r="I14" s="107"/>
      <c r="J14" s="107"/>
      <c r="K14" s="107"/>
      <c r="L14" s="107"/>
      <c r="M14" s="107"/>
      <c r="N14" s="159"/>
      <c r="O14" s="159"/>
      <c r="P14" s="159"/>
      <c r="Q14" s="159"/>
      <c r="R14" s="186" t="s">
        <v>4</v>
      </c>
      <c r="S14" s="186"/>
      <c r="T14" s="186"/>
      <c r="U14" s="186"/>
      <c r="V14" s="107"/>
      <c r="W14" s="107"/>
      <c r="X14" s="107"/>
      <c r="Y14" s="107"/>
      <c r="Z14" s="107"/>
      <c r="AA14" s="107"/>
      <c r="AB14" s="107"/>
      <c r="AC14" s="107"/>
      <c r="AD14" s="224"/>
      <c r="AE14" s="12"/>
      <c r="AF14" s="12"/>
      <c r="AG14" s="12"/>
      <c r="AH14" s="12"/>
      <c r="AI14" s="12"/>
      <c r="AJ14" s="12"/>
      <c r="AK14" s="12"/>
      <c r="AL14" s="12"/>
      <c r="AM14" s="12"/>
      <c r="AN14" s="12"/>
      <c r="AO14" s="12"/>
      <c r="AP14" s="12"/>
      <c r="AQ14" s="12"/>
      <c r="AR14" s="12"/>
      <c r="AS14" s="12"/>
      <c r="AT14" s="12"/>
      <c r="AU14" s="12"/>
      <c r="AV14" s="12"/>
      <c r="AW14" s="12"/>
      <c r="AX14" s="12"/>
      <c r="AY14" s="12"/>
      <c r="AZ14" s="12"/>
      <c r="DA14" s="269">
        <v>10</v>
      </c>
      <c r="DB14" s="279">
        <f t="shared" si="0"/>
        <v>0</v>
      </c>
      <c r="DC14" s="279">
        <f t="shared" si="1"/>
        <v>0</v>
      </c>
      <c r="DD14" s="279">
        <f t="shared" si="2"/>
        <v>0</v>
      </c>
      <c r="DE14" s="279">
        <f t="shared" si="3"/>
        <v>0</v>
      </c>
    </row>
    <row r="15" spans="1:111" ht="19.5" customHeight="1">
      <c r="A15" s="19" t="s">
        <v>325</v>
      </c>
      <c r="B15" s="48"/>
      <c r="C15" s="48"/>
      <c r="D15" s="48"/>
      <c r="E15" s="48"/>
      <c r="F15" s="48"/>
      <c r="G15" s="48"/>
      <c r="H15" s="89"/>
      <c r="I15" s="108"/>
      <c r="J15" s="127"/>
      <c r="K15" s="127"/>
      <c r="L15" s="127"/>
      <c r="M15" s="139"/>
      <c r="N15" s="160" t="s">
        <v>71</v>
      </c>
      <c r="O15" s="160"/>
      <c r="P15" s="160"/>
      <c r="Q15" s="160"/>
      <c r="R15" s="187"/>
      <c r="S15" s="194"/>
      <c r="T15" s="194"/>
      <c r="U15" s="194"/>
      <c r="V15" s="194"/>
      <c r="W15" s="194"/>
      <c r="X15" s="194"/>
      <c r="Y15" s="194"/>
      <c r="Z15" s="194"/>
      <c r="AA15" s="194"/>
      <c r="AB15" s="194"/>
      <c r="AC15" s="194"/>
      <c r="AD15" s="225"/>
      <c r="AE15" s="12"/>
      <c r="AF15" s="231"/>
      <c r="AG15" s="231"/>
      <c r="AH15" s="231"/>
      <c r="AI15" s="231"/>
      <c r="AJ15" s="231"/>
      <c r="AK15" s="231"/>
      <c r="AL15" s="231"/>
      <c r="AM15" s="231"/>
      <c r="AN15" s="231"/>
      <c r="AO15" s="231"/>
      <c r="AP15" s="231"/>
      <c r="AQ15" s="231"/>
      <c r="AR15" s="231"/>
      <c r="AS15" s="12"/>
      <c r="AT15" s="12"/>
      <c r="AU15" s="12"/>
      <c r="AV15" s="12"/>
      <c r="AW15" s="12"/>
      <c r="AX15" s="12"/>
      <c r="AY15" s="12"/>
      <c r="AZ15" s="12"/>
      <c r="BD15" s="267"/>
      <c r="BE15" s="267"/>
      <c r="BF15" s="267"/>
      <c r="DA15" s="269">
        <v>11</v>
      </c>
      <c r="DB15" s="279">
        <f t="shared" si="0"/>
        <v>0</v>
      </c>
      <c r="DC15" s="279">
        <f t="shared" si="1"/>
        <v>0</v>
      </c>
      <c r="DD15" s="279">
        <f t="shared" si="2"/>
        <v>0</v>
      </c>
      <c r="DE15" s="279">
        <f t="shared" si="3"/>
        <v>0</v>
      </c>
    </row>
    <row r="16" spans="1:111" ht="19.5" customHeight="1">
      <c r="A16" s="20"/>
      <c r="B16" s="49"/>
      <c r="C16" s="49"/>
      <c r="D16" s="49"/>
      <c r="E16" s="49"/>
      <c r="F16" s="49"/>
      <c r="G16" s="49"/>
      <c r="H16" s="90"/>
      <c r="I16" s="109"/>
      <c r="J16" s="128"/>
      <c r="K16" s="128"/>
      <c r="L16" s="128"/>
      <c r="M16" s="140"/>
      <c r="N16" s="161" t="s">
        <v>8</v>
      </c>
      <c r="O16" s="171"/>
      <c r="P16" s="171"/>
      <c r="Q16" s="178"/>
      <c r="R16" s="188"/>
      <c r="S16" s="195"/>
      <c r="T16" s="195"/>
      <c r="U16" s="195"/>
      <c r="V16" s="195"/>
      <c r="W16" s="195"/>
      <c r="X16" s="195"/>
      <c r="Y16" s="195"/>
      <c r="Z16" s="195"/>
      <c r="AA16" s="195"/>
      <c r="AB16" s="195"/>
      <c r="AC16" s="195"/>
      <c r="AD16" s="226"/>
      <c r="AE16" s="12"/>
      <c r="AF16" s="231"/>
      <c r="AG16" s="231"/>
      <c r="AH16" s="231"/>
      <c r="AI16" s="231"/>
      <c r="AJ16" s="231"/>
      <c r="AK16" s="231"/>
      <c r="AL16" s="231"/>
      <c r="AM16" s="231"/>
      <c r="AN16" s="231"/>
      <c r="AO16" s="231"/>
      <c r="AP16" s="231"/>
      <c r="AQ16" s="231"/>
      <c r="AR16" s="231"/>
      <c r="AS16" s="12"/>
      <c r="AT16" s="12"/>
      <c r="AU16" s="12"/>
      <c r="AV16" s="12"/>
      <c r="AW16" s="12"/>
      <c r="AX16" s="12"/>
      <c r="AY16" s="12"/>
      <c r="AZ16" s="12"/>
      <c r="BD16" s="267"/>
      <c r="BE16" s="267"/>
      <c r="BF16" s="267"/>
      <c r="DA16" s="269">
        <v>12</v>
      </c>
      <c r="DB16" s="279">
        <f t="shared" si="0"/>
        <v>0</v>
      </c>
      <c r="DC16" s="279">
        <f t="shared" si="1"/>
        <v>0</v>
      </c>
      <c r="DD16" s="279">
        <f t="shared" si="2"/>
        <v>0</v>
      </c>
      <c r="DE16" s="279">
        <f t="shared" si="3"/>
        <v>0</v>
      </c>
    </row>
    <row r="17" spans="1:113" ht="19.5" customHeight="1">
      <c r="A17" s="21"/>
      <c r="B17" s="50"/>
      <c r="C17" s="50"/>
      <c r="D17" s="50"/>
      <c r="E17" s="50"/>
      <c r="F17" s="50"/>
      <c r="G17" s="50"/>
      <c r="H17" s="91"/>
      <c r="I17" s="110"/>
      <c r="J17" s="129"/>
      <c r="K17" s="129"/>
      <c r="L17" s="129"/>
      <c r="M17" s="141"/>
      <c r="N17" s="162" t="s">
        <v>127</v>
      </c>
      <c r="O17" s="162"/>
      <c r="P17" s="162"/>
      <c r="Q17" s="162"/>
      <c r="R17" s="188"/>
      <c r="S17" s="195"/>
      <c r="T17" s="195"/>
      <c r="U17" s="195"/>
      <c r="V17" s="195"/>
      <c r="W17" s="195"/>
      <c r="X17" s="195"/>
      <c r="Y17" s="195"/>
      <c r="Z17" s="195"/>
      <c r="AA17" s="195"/>
      <c r="AB17" s="195"/>
      <c r="AC17" s="195"/>
      <c r="AD17" s="226"/>
      <c r="AE17" s="12"/>
      <c r="AF17" s="231"/>
      <c r="AG17" s="231"/>
      <c r="AH17" s="231"/>
      <c r="AI17" s="231"/>
      <c r="AJ17" s="231"/>
      <c r="AK17" s="231"/>
      <c r="AL17" s="231"/>
      <c r="AM17" s="231"/>
      <c r="AN17" s="231"/>
      <c r="AO17" s="231"/>
      <c r="AP17" s="231"/>
      <c r="AQ17" s="231"/>
      <c r="AR17" s="231"/>
      <c r="AS17" s="12"/>
      <c r="AT17" s="12"/>
      <c r="AU17" s="12"/>
      <c r="AV17" s="12"/>
      <c r="AW17" s="12"/>
      <c r="AX17" s="12"/>
      <c r="AY17" s="12"/>
      <c r="AZ17" s="12"/>
      <c r="BD17" s="267"/>
      <c r="BE17" s="267"/>
      <c r="BF17" s="267"/>
      <c r="DA17" s="269">
        <v>13</v>
      </c>
      <c r="DB17" s="279">
        <f t="shared" si="0"/>
        <v>0</v>
      </c>
      <c r="DC17" s="279">
        <f t="shared" si="1"/>
        <v>0</v>
      </c>
      <c r="DD17" s="279">
        <f t="shared" si="2"/>
        <v>0</v>
      </c>
      <c r="DE17" s="279">
        <f t="shared" si="3"/>
        <v>0</v>
      </c>
    </row>
    <row r="18" spans="1:113" ht="19.5" customHeight="1">
      <c r="A18" s="22" t="s">
        <v>151</v>
      </c>
      <c r="B18" s="51"/>
      <c r="C18" s="51"/>
      <c r="D18" s="51"/>
      <c r="E18" s="51"/>
      <c r="F18" s="51"/>
      <c r="G18" s="51"/>
      <c r="H18" s="92"/>
      <c r="I18" s="111"/>
      <c r="J18" s="130"/>
      <c r="K18" s="130"/>
      <c r="L18" s="130"/>
      <c r="M18" s="142"/>
      <c r="N18" s="163" t="s">
        <v>71</v>
      </c>
      <c r="O18" s="163"/>
      <c r="P18" s="163"/>
      <c r="Q18" s="163"/>
      <c r="R18" s="188"/>
      <c r="S18" s="195"/>
      <c r="T18" s="195"/>
      <c r="U18" s="195"/>
      <c r="V18" s="195"/>
      <c r="W18" s="195"/>
      <c r="X18" s="195"/>
      <c r="Y18" s="195"/>
      <c r="Z18" s="195"/>
      <c r="AA18" s="195"/>
      <c r="AB18" s="195"/>
      <c r="AC18" s="195"/>
      <c r="AD18" s="226"/>
      <c r="AE18" s="12"/>
      <c r="AF18" s="12"/>
      <c r="AG18" s="12"/>
      <c r="AH18" s="12"/>
      <c r="AI18" s="12"/>
      <c r="AJ18" s="12"/>
      <c r="AK18" s="12"/>
      <c r="AL18" s="12"/>
      <c r="AM18" s="12"/>
      <c r="AN18" s="12"/>
      <c r="AO18" s="12"/>
      <c r="AP18" s="12"/>
      <c r="AQ18" s="12"/>
      <c r="AR18" s="12"/>
      <c r="AS18" s="12"/>
      <c r="AT18" s="12"/>
      <c r="AU18" s="12"/>
      <c r="AV18" s="12"/>
      <c r="AW18" s="12"/>
      <c r="AX18" s="12"/>
      <c r="AY18" s="12"/>
      <c r="AZ18" s="12"/>
      <c r="BD18" s="267"/>
      <c r="BE18" s="267"/>
      <c r="BF18" s="267"/>
      <c r="DA18" s="269">
        <v>14</v>
      </c>
      <c r="DB18" s="279">
        <f t="shared" si="0"/>
        <v>0</v>
      </c>
      <c r="DC18" s="279">
        <f t="shared" si="1"/>
        <v>0</v>
      </c>
      <c r="DD18" s="279">
        <f t="shared" si="2"/>
        <v>0</v>
      </c>
      <c r="DE18" s="279">
        <f t="shared" si="3"/>
        <v>0</v>
      </c>
    </row>
    <row r="19" spans="1:113" ht="19.5" customHeight="1">
      <c r="A19" s="23"/>
      <c r="B19" s="52"/>
      <c r="C19" s="52"/>
      <c r="D19" s="52"/>
      <c r="E19" s="52"/>
      <c r="F19" s="52"/>
      <c r="G19" s="52"/>
      <c r="H19" s="93"/>
      <c r="I19" s="109"/>
      <c r="J19" s="128"/>
      <c r="K19" s="128"/>
      <c r="L19" s="128"/>
      <c r="M19" s="140"/>
      <c r="N19" s="161" t="s">
        <v>8</v>
      </c>
      <c r="O19" s="171"/>
      <c r="P19" s="171"/>
      <c r="Q19" s="178"/>
      <c r="R19" s="188"/>
      <c r="S19" s="195"/>
      <c r="T19" s="195"/>
      <c r="U19" s="195"/>
      <c r="V19" s="195"/>
      <c r="W19" s="195"/>
      <c r="X19" s="195"/>
      <c r="Y19" s="195"/>
      <c r="Z19" s="195"/>
      <c r="AA19" s="195"/>
      <c r="AB19" s="195"/>
      <c r="AC19" s="195"/>
      <c r="AD19" s="226"/>
      <c r="AE19" s="12"/>
      <c r="AF19" s="12"/>
      <c r="AG19" s="12"/>
      <c r="AH19" s="12"/>
      <c r="AI19" s="12"/>
      <c r="AJ19" s="12"/>
      <c r="AK19" s="12"/>
      <c r="AL19" s="12"/>
      <c r="AM19" s="12"/>
      <c r="AN19" s="12"/>
      <c r="AO19" s="12"/>
      <c r="AP19" s="12"/>
      <c r="AQ19" s="12"/>
      <c r="AR19" s="12"/>
      <c r="AS19" s="12"/>
      <c r="AT19" s="12"/>
      <c r="AU19" s="12"/>
      <c r="AV19" s="12"/>
      <c r="AW19" s="12"/>
      <c r="AX19" s="12"/>
      <c r="AY19" s="12"/>
      <c r="AZ19" s="12"/>
      <c r="BD19" s="267"/>
      <c r="BE19" s="267"/>
      <c r="BF19" s="267"/>
      <c r="DA19" s="269">
        <v>15</v>
      </c>
      <c r="DB19" s="279">
        <f t="shared" si="0"/>
        <v>0</v>
      </c>
      <c r="DC19" s="279">
        <f t="shared" si="1"/>
        <v>0</v>
      </c>
      <c r="DD19" s="279">
        <f t="shared" si="2"/>
        <v>0</v>
      </c>
      <c r="DE19" s="279">
        <f t="shared" si="3"/>
        <v>0</v>
      </c>
    </row>
    <row r="20" spans="1:113" ht="19.5" customHeight="1">
      <c r="A20" s="23"/>
      <c r="B20" s="52"/>
      <c r="C20" s="52"/>
      <c r="D20" s="52"/>
      <c r="E20" s="52"/>
      <c r="F20" s="52"/>
      <c r="G20" s="52"/>
      <c r="H20" s="93"/>
      <c r="I20" s="109"/>
      <c r="J20" s="128"/>
      <c r="K20" s="128"/>
      <c r="L20" s="128"/>
      <c r="M20" s="140"/>
      <c r="N20" s="161" t="s">
        <v>146</v>
      </c>
      <c r="O20" s="171"/>
      <c r="P20" s="171"/>
      <c r="Q20" s="178"/>
      <c r="R20" s="188"/>
      <c r="S20" s="195"/>
      <c r="T20" s="195"/>
      <c r="U20" s="195"/>
      <c r="V20" s="195"/>
      <c r="W20" s="195"/>
      <c r="X20" s="195"/>
      <c r="Y20" s="195"/>
      <c r="Z20" s="195"/>
      <c r="AA20" s="195"/>
      <c r="AB20" s="195"/>
      <c r="AC20" s="195"/>
      <c r="AD20" s="226"/>
      <c r="AE20" s="12"/>
      <c r="AF20" s="12"/>
      <c r="AG20" s="12"/>
      <c r="AH20" s="12"/>
      <c r="AI20" s="12"/>
      <c r="AJ20" s="12"/>
      <c r="AK20" s="12"/>
      <c r="AL20" s="12"/>
      <c r="AM20" s="12"/>
      <c r="AN20" s="12"/>
      <c r="AO20" s="12"/>
      <c r="AP20" s="12"/>
      <c r="AQ20" s="12"/>
      <c r="AR20" s="12"/>
      <c r="AS20" s="12"/>
      <c r="AT20" s="12"/>
      <c r="AU20" s="12"/>
      <c r="AV20" s="12"/>
      <c r="AW20" s="12"/>
      <c r="AX20" s="12"/>
      <c r="AY20" s="12"/>
      <c r="AZ20" s="12"/>
      <c r="BD20" s="267"/>
      <c r="BE20" s="267"/>
      <c r="BF20" s="267"/>
      <c r="DA20" s="269">
        <v>16</v>
      </c>
      <c r="DB20" s="279">
        <f t="shared" si="0"/>
        <v>0</v>
      </c>
      <c r="DC20" s="279">
        <f t="shared" si="1"/>
        <v>0</v>
      </c>
      <c r="DD20" s="279">
        <f t="shared" si="2"/>
        <v>0</v>
      </c>
      <c r="DE20" s="279">
        <f t="shared" si="3"/>
        <v>0</v>
      </c>
    </row>
    <row r="21" spans="1:113" ht="19.5" customHeight="1">
      <c r="A21" s="23"/>
      <c r="B21" s="52"/>
      <c r="C21" s="52"/>
      <c r="D21" s="52"/>
      <c r="E21" s="52"/>
      <c r="F21" s="52"/>
      <c r="G21" s="52"/>
      <c r="H21" s="93"/>
      <c r="I21" s="109"/>
      <c r="J21" s="128"/>
      <c r="K21" s="128"/>
      <c r="L21" s="128"/>
      <c r="M21" s="140"/>
      <c r="N21" s="161" t="s">
        <v>143</v>
      </c>
      <c r="O21" s="171"/>
      <c r="P21" s="171"/>
      <c r="Q21" s="178"/>
      <c r="R21" s="188"/>
      <c r="S21" s="195"/>
      <c r="T21" s="195"/>
      <c r="U21" s="195"/>
      <c r="V21" s="195"/>
      <c r="W21" s="195"/>
      <c r="X21" s="195"/>
      <c r="Y21" s="195"/>
      <c r="Z21" s="195"/>
      <c r="AA21" s="195"/>
      <c r="AB21" s="195"/>
      <c r="AC21" s="195"/>
      <c r="AD21" s="226"/>
      <c r="AE21" s="12"/>
      <c r="AF21" s="12"/>
      <c r="AG21" s="12"/>
      <c r="AH21" s="12"/>
      <c r="AI21" s="12"/>
      <c r="AJ21" s="12"/>
      <c r="AK21" s="12"/>
      <c r="AL21" s="12"/>
      <c r="AM21" s="12"/>
      <c r="AN21" s="12"/>
      <c r="AO21" s="12"/>
      <c r="AP21" s="12"/>
      <c r="AQ21" s="12"/>
      <c r="AR21" s="12"/>
      <c r="AS21" s="12"/>
      <c r="AT21" s="12"/>
      <c r="AU21" s="12"/>
      <c r="AV21" s="12"/>
      <c r="AW21" s="12"/>
      <c r="AX21" s="12"/>
      <c r="AY21" s="12"/>
      <c r="AZ21" s="12"/>
      <c r="BD21" s="267"/>
      <c r="BE21" s="267"/>
      <c r="BF21" s="267"/>
      <c r="DA21" s="269">
        <v>17</v>
      </c>
      <c r="DB21" s="279">
        <f t="shared" si="0"/>
        <v>0</v>
      </c>
      <c r="DC21" s="279">
        <f t="shared" si="1"/>
        <v>0</v>
      </c>
      <c r="DD21" s="279">
        <f t="shared" si="2"/>
        <v>0</v>
      </c>
      <c r="DE21" s="279">
        <f t="shared" si="3"/>
        <v>0</v>
      </c>
      <c r="DG21" s="282" t="s">
        <v>40</v>
      </c>
    </row>
    <row r="22" spans="1:113" ht="19.5" customHeight="1">
      <c r="A22" s="23"/>
      <c r="B22" s="52"/>
      <c r="C22" s="52"/>
      <c r="D22" s="52"/>
      <c r="E22" s="52"/>
      <c r="F22" s="52"/>
      <c r="G22" s="52"/>
      <c r="H22" s="93"/>
      <c r="I22" s="109"/>
      <c r="J22" s="128"/>
      <c r="K22" s="128"/>
      <c r="L22" s="128"/>
      <c r="M22" s="140"/>
      <c r="N22" s="161" t="s">
        <v>144</v>
      </c>
      <c r="O22" s="171"/>
      <c r="P22" s="171"/>
      <c r="Q22" s="178"/>
      <c r="R22" s="188"/>
      <c r="S22" s="195"/>
      <c r="T22" s="195"/>
      <c r="U22" s="195"/>
      <c r="V22" s="195"/>
      <c r="W22" s="195"/>
      <c r="X22" s="195"/>
      <c r="Y22" s="195"/>
      <c r="Z22" s="195"/>
      <c r="AA22" s="195"/>
      <c r="AB22" s="195"/>
      <c r="AC22" s="195"/>
      <c r="AD22" s="226"/>
      <c r="AE22" s="12"/>
      <c r="AF22" s="12"/>
      <c r="AG22" s="12"/>
      <c r="AH22" s="12"/>
      <c r="AI22" s="12"/>
      <c r="AJ22" s="12"/>
      <c r="AK22" s="12"/>
      <c r="AL22" s="12"/>
      <c r="AM22" s="12"/>
      <c r="AN22" s="12"/>
      <c r="AO22" s="12"/>
      <c r="AP22" s="12"/>
      <c r="AQ22" s="12"/>
      <c r="AR22" s="12"/>
      <c r="AS22" s="12"/>
      <c r="AT22" s="12"/>
      <c r="AU22" s="12"/>
      <c r="AV22" s="12"/>
      <c r="AW22" s="12"/>
      <c r="AX22" s="12"/>
      <c r="AY22" s="12"/>
      <c r="AZ22" s="12"/>
      <c r="BD22" s="267"/>
      <c r="BE22" s="267"/>
      <c r="BF22" s="267"/>
      <c r="DD22" s="268"/>
      <c r="DE22" s="279">
        <f>COUNTIF(DE5:DE21,"=1")</f>
        <v>0</v>
      </c>
      <c r="DG22" s="283">
        <f>COUNTIF(DE5:DE21,"&gt;=2")</f>
        <v>0</v>
      </c>
      <c r="DI22" s="269" t="s">
        <v>118</v>
      </c>
    </row>
    <row r="23" spans="1:113" ht="19.5" customHeight="1">
      <c r="A23" s="23"/>
      <c r="B23" s="52"/>
      <c r="C23" s="52"/>
      <c r="D23" s="52"/>
      <c r="E23" s="52"/>
      <c r="F23" s="52"/>
      <c r="G23" s="52"/>
      <c r="H23" s="93"/>
      <c r="I23" s="109"/>
      <c r="J23" s="128"/>
      <c r="K23" s="128"/>
      <c r="L23" s="128"/>
      <c r="M23" s="140"/>
      <c r="N23" s="161" t="s">
        <v>51</v>
      </c>
      <c r="O23" s="171"/>
      <c r="P23" s="171"/>
      <c r="Q23" s="178"/>
      <c r="R23" s="189"/>
      <c r="S23" s="196"/>
      <c r="T23" s="58" t="s">
        <v>3</v>
      </c>
      <c r="U23" s="196"/>
      <c r="V23" s="203"/>
      <c r="W23" s="206"/>
      <c r="X23" s="206"/>
      <c r="Y23" s="206"/>
      <c r="Z23" s="206"/>
      <c r="AA23" s="206"/>
      <c r="AB23" s="206"/>
      <c r="AC23" s="206"/>
      <c r="AD23" s="227"/>
      <c r="AE23" s="12"/>
      <c r="AF23" s="12"/>
      <c r="AG23" s="12"/>
      <c r="AH23" s="12"/>
      <c r="AI23" s="12"/>
      <c r="AJ23" s="12"/>
      <c r="AK23" s="12"/>
      <c r="AL23" s="12"/>
      <c r="AM23" s="12"/>
      <c r="AN23" s="12"/>
      <c r="AO23" s="12"/>
      <c r="AP23" s="12"/>
      <c r="AQ23" s="12"/>
      <c r="AR23" s="12"/>
      <c r="AS23" s="12"/>
      <c r="AT23" s="12"/>
      <c r="AU23" s="12"/>
      <c r="AV23" s="12"/>
      <c r="AW23" s="12"/>
      <c r="AX23" s="12"/>
      <c r="AY23" s="12"/>
      <c r="AZ23" s="12"/>
      <c r="BD23" s="267"/>
      <c r="BE23" s="267"/>
      <c r="BF23" s="267"/>
      <c r="DD23" s="268">
        <v>2</v>
      </c>
      <c r="DE23" s="279">
        <f>COUNTIF(DE5:DE21,2)</f>
        <v>0</v>
      </c>
    </row>
    <row r="24" spans="1:113" ht="19.5" customHeight="1">
      <c r="A24" s="23"/>
      <c r="B24" s="52"/>
      <c r="C24" s="52"/>
      <c r="D24" s="52"/>
      <c r="E24" s="52"/>
      <c r="F24" s="52"/>
      <c r="G24" s="52"/>
      <c r="H24" s="93"/>
      <c r="I24" s="109"/>
      <c r="J24" s="128"/>
      <c r="K24" s="128"/>
      <c r="L24" s="128"/>
      <c r="M24" s="140"/>
      <c r="N24" s="162" t="s">
        <v>127</v>
      </c>
      <c r="O24" s="162"/>
      <c r="P24" s="162"/>
      <c r="Q24" s="162"/>
      <c r="R24" s="74"/>
      <c r="S24" s="74"/>
      <c r="T24" s="74"/>
      <c r="U24" s="74"/>
      <c r="V24" s="74"/>
      <c r="W24" s="74"/>
      <c r="X24" s="74"/>
      <c r="Y24" s="74"/>
      <c r="Z24" s="74"/>
      <c r="AA24" s="74"/>
      <c r="AB24" s="74"/>
      <c r="AC24" s="74"/>
      <c r="AD24" s="228"/>
      <c r="AE24" s="12"/>
      <c r="AF24" s="12"/>
      <c r="AG24" s="12"/>
      <c r="AH24" s="12"/>
      <c r="AI24" s="12"/>
      <c r="AJ24" s="12"/>
      <c r="AK24" s="12"/>
      <c r="AL24" s="12"/>
      <c r="AM24" s="12"/>
      <c r="AN24" s="12"/>
      <c r="AO24" s="12"/>
      <c r="AP24" s="12"/>
      <c r="AQ24" s="12"/>
      <c r="AR24" s="12"/>
      <c r="AS24" s="12"/>
      <c r="AT24" s="12"/>
      <c r="AU24" s="12"/>
      <c r="AV24" s="12"/>
      <c r="AW24" s="12"/>
      <c r="AX24" s="12"/>
      <c r="AY24" s="12"/>
      <c r="AZ24" s="12"/>
      <c r="BD24" s="267"/>
      <c r="BE24" s="267"/>
      <c r="BF24" s="267"/>
      <c r="DD24" s="268">
        <v>3</v>
      </c>
      <c r="DE24" s="268">
        <f>COUNTIF(DE5:DE21,3)</f>
        <v>0</v>
      </c>
    </row>
    <row r="25" spans="1:113" ht="19.5" customHeight="1">
      <c r="A25" s="23"/>
      <c r="B25" s="52"/>
      <c r="C25" s="52"/>
      <c r="D25" s="52"/>
      <c r="E25" s="52"/>
      <c r="F25" s="52"/>
      <c r="G25" s="52"/>
      <c r="H25" s="93"/>
      <c r="I25" s="109"/>
      <c r="J25" s="128"/>
      <c r="K25" s="128"/>
      <c r="L25" s="128"/>
      <c r="M25" s="140"/>
      <c r="N25" s="161" t="s">
        <v>150</v>
      </c>
      <c r="O25" s="171"/>
      <c r="P25" s="171"/>
      <c r="Q25" s="178"/>
      <c r="R25" s="74"/>
      <c r="S25" s="74"/>
      <c r="T25" s="74"/>
      <c r="U25" s="74"/>
      <c r="V25" s="74"/>
      <c r="W25" s="74"/>
      <c r="X25" s="74"/>
      <c r="Y25" s="74"/>
      <c r="Z25" s="74"/>
      <c r="AA25" s="74"/>
      <c r="AB25" s="74"/>
      <c r="AC25" s="74"/>
      <c r="AD25" s="228"/>
      <c r="AE25" s="12"/>
      <c r="AF25" s="12"/>
      <c r="AG25" s="12"/>
      <c r="AH25" s="12"/>
      <c r="AI25" s="12"/>
      <c r="AJ25" s="12"/>
      <c r="AK25" s="12"/>
      <c r="AL25" s="12"/>
      <c r="AM25" s="12"/>
      <c r="AN25" s="12"/>
      <c r="AO25" s="12"/>
      <c r="AP25" s="12"/>
      <c r="AQ25" s="12"/>
      <c r="AR25" s="12"/>
      <c r="AS25" s="12"/>
      <c r="AT25" s="12"/>
      <c r="AU25" s="12"/>
      <c r="AV25" s="12"/>
      <c r="AW25" s="12"/>
      <c r="AX25" s="12"/>
      <c r="AY25" s="12"/>
      <c r="AZ25" s="12"/>
      <c r="BD25" s="267"/>
      <c r="BE25" s="267"/>
      <c r="BF25" s="267"/>
    </row>
    <row r="26" spans="1:113" ht="19.5" customHeight="1">
      <c r="A26" s="23"/>
      <c r="B26" s="52"/>
      <c r="C26" s="52"/>
      <c r="D26" s="52"/>
      <c r="E26" s="52"/>
      <c r="F26" s="52"/>
      <c r="G26" s="52"/>
      <c r="H26" s="93"/>
      <c r="I26" s="109"/>
      <c r="J26" s="128"/>
      <c r="K26" s="128"/>
      <c r="L26" s="128"/>
      <c r="M26" s="140"/>
      <c r="N26" s="161" t="s">
        <v>19</v>
      </c>
      <c r="O26" s="171"/>
      <c r="P26" s="171"/>
      <c r="Q26" s="178"/>
      <c r="R26" s="113"/>
      <c r="S26" s="113"/>
      <c r="T26" s="113"/>
      <c r="U26" s="113"/>
      <c r="V26" s="113"/>
      <c r="W26" s="113"/>
      <c r="X26" s="113"/>
      <c r="Y26" s="113"/>
      <c r="Z26" s="113"/>
      <c r="AA26" s="113"/>
      <c r="AB26" s="113"/>
      <c r="AC26" s="113"/>
      <c r="AD26" s="86"/>
      <c r="AE26" s="12"/>
      <c r="AF26" s="12"/>
      <c r="AG26" s="12"/>
      <c r="AH26" s="12"/>
      <c r="AI26" s="12"/>
      <c r="AJ26" s="12"/>
      <c r="AK26" s="12"/>
      <c r="AL26" s="12"/>
      <c r="AM26" s="12"/>
      <c r="AN26" s="12"/>
      <c r="AO26" s="12"/>
      <c r="AP26" s="12"/>
      <c r="AQ26" s="12"/>
      <c r="AR26" s="12"/>
      <c r="AS26" s="12"/>
      <c r="AT26" s="12"/>
      <c r="AU26" s="12"/>
      <c r="AV26" s="12"/>
      <c r="AW26" s="12"/>
      <c r="AX26" s="12"/>
      <c r="AY26" s="12"/>
      <c r="AZ26" s="12"/>
      <c r="BD26" s="267"/>
      <c r="BE26" s="267"/>
      <c r="BF26" s="267"/>
    </row>
    <row r="27" spans="1:113" ht="19.5" customHeight="1">
      <c r="A27" s="24"/>
      <c r="B27" s="53"/>
      <c r="C27" s="53"/>
      <c r="D27" s="53"/>
      <c r="E27" s="53"/>
      <c r="F27" s="53"/>
      <c r="G27" s="53"/>
      <c r="H27" s="94"/>
      <c r="I27" s="110"/>
      <c r="J27" s="129"/>
      <c r="K27" s="129"/>
      <c r="L27" s="129"/>
      <c r="M27" s="141"/>
      <c r="N27" s="161" t="s">
        <v>4</v>
      </c>
      <c r="O27" s="171"/>
      <c r="P27" s="171"/>
      <c r="Q27" s="178"/>
      <c r="R27" s="113"/>
      <c r="S27" s="113"/>
      <c r="T27" s="113"/>
      <c r="U27" s="113"/>
      <c r="V27" s="113"/>
      <c r="W27" s="113"/>
      <c r="X27" s="113"/>
      <c r="Y27" s="113"/>
      <c r="Z27" s="113"/>
      <c r="AA27" s="113"/>
      <c r="AB27" s="113"/>
      <c r="AC27" s="113"/>
      <c r="AD27" s="86"/>
      <c r="AE27" s="12"/>
      <c r="AF27" s="12"/>
      <c r="AG27" s="12"/>
      <c r="AH27" s="12"/>
      <c r="AI27" s="12"/>
      <c r="AJ27" s="12"/>
      <c r="AK27" s="12"/>
      <c r="AL27" s="12"/>
      <c r="AM27" s="12"/>
      <c r="AN27" s="12"/>
      <c r="AO27" s="12"/>
      <c r="AP27" s="12"/>
      <c r="AQ27" s="12"/>
      <c r="AR27" s="12"/>
      <c r="AS27" s="12"/>
      <c r="AT27" s="12"/>
      <c r="AU27" s="12"/>
      <c r="AV27" s="12"/>
      <c r="AW27" s="12"/>
      <c r="AX27" s="12"/>
      <c r="AY27" s="12"/>
      <c r="AZ27" s="12"/>
      <c r="BD27" s="267"/>
      <c r="BE27" s="267"/>
      <c r="BF27" s="267"/>
    </row>
    <row r="28" spans="1:113" ht="19.5" customHeight="1">
      <c r="A28" s="17" t="s">
        <v>132</v>
      </c>
      <c r="B28" s="46"/>
      <c r="C28" s="46"/>
      <c r="D28" s="46"/>
      <c r="E28" s="46"/>
      <c r="F28" s="46"/>
      <c r="G28" s="46"/>
      <c r="H28" s="46"/>
      <c r="I28" s="112"/>
      <c r="J28" s="131"/>
      <c r="K28" s="131"/>
      <c r="L28" s="131"/>
      <c r="M28" s="131"/>
      <c r="N28" s="129"/>
      <c r="O28" s="129"/>
      <c r="P28" s="129"/>
      <c r="Q28" s="141"/>
      <c r="R28" s="190" t="s">
        <v>137</v>
      </c>
      <c r="S28" s="135"/>
      <c r="T28" s="135"/>
      <c r="U28" s="197"/>
      <c r="V28" s="113"/>
      <c r="W28" s="113"/>
      <c r="X28" s="113"/>
      <c r="Y28" s="113"/>
      <c r="Z28" s="113"/>
      <c r="AA28" s="113"/>
      <c r="AB28" s="113"/>
      <c r="AC28" s="113"/>
      <c r="AD28" s="86"/>
      <c r="AE28" s="12"/>
      <c r="AF28" s="12"/>
      <c r="AG28" s="12"/>
      <c r="AH28" s="12"/>
      <c r="AI28" s="12"/>
      <c r="AJ28" s="12"/>
      <c r="AK28" s="12"/>
      <c r="AL28" s="12"/>
      <c r="AM28" s="12"/>
      <c r="AN28" s="12"/>
      <c r="AO28" s="12"/>
      <c r="AP28" s="12"/>
      <c r="AQ28" s="12"/>
      <c r="AR28" s="12"/>
      <c r="AS28" s="12"/>
      <c r="AT28" s="12"/>
      <c r="AU28" s="12"/>
      <c r="AV28" s="12"/>
      <c r="AW28" s="12"/>
      <c r="AX28" s="12"/>
      <c r="AY28" s="12"/>
      <c r="AZ28" s="12"/>
    </row>
    <row r="29" spans="1:113" ht="19.5" customHeight="1">
      <c r="A29" s="18" t="s">
        <v>135</v>
      </c>
      <c r="B29" s="47"/>
      <c r="C29" s="47"/>
      <c r="D29" s="47"/>
      <c r="E29" s="47"/>
      <c r="F29" s="47"/>
      <c r="G29" s="47"/>
      <c r="H29" s="47"/>
      <c r="I29" s="113"/>
      <c r="J29" s="113"/>
      <c r="K29" s="113"/>
      <c r="L29" s="113"/>
      <c r="M29" s="113"/>
      <c r="N29" s="113"/>
      <c r="O29" s="113"/>
      <c r="P29" s="113"/>
      <c r="Q29" s="113"/>
      <c r="R29" s="162" t="s">
        <v>136</v>
      </c>
      <c r="S29" s="162"/>
      <c r="T29" s="162"/>
      <c r="U29" s="162"/>
      <c r="V29" s="113"/>
      <c r="W29" s="113"/>
      <c r="X29" s="113"/>
      <c r="Y29" s="113"/>
      <c r="Z29" s="113"/>
      <c r="AA29" s="113"/>
      <c r="AB29" s="113"/>
      <c r="AC29" s="113"/>
      <c r="AD29" s="86"/>
      <c r="AE29" s="12"/>
      <c r="AF29" s="12"/>
      <c r="AG29" s="12"/>
      <c r="AH29" s="12"/>
      <c r="AI29" s="12"/>
      <c r="AJ29" s="12"/>
      <c r="AK29" s="12"/>
      <c r="AL29" s="12"/>
      <c r="AM29" s="12"/>
      <c r="AN29" s="12"/>
      <c r="AO29" s="12"/>
      <c r="AP29" s="12"/>
      <c r="AQ29" s="12"/>
      <c r="AR29" s="12"/>
      <c r="AS29" s="12"/>
      <c r="AT29" s="12"/>
      <c r="AU29" s="12"/>
      <c r="AV29" s="12"/>
      <c r="AW29" s="12"/>
      <c r="AX29" s="12"/>
      <c r="AY29" s="12"/>
      <c r="AZ29" s="12"/>
    </row>
    <row r="30" spans="1:113" ht="19.5" customHeight="1">
      <c r="A30" s="25" t="s">
        <v>147</v>
      </c>
      <c r="B30" s="54"/>
      <c r="C30" s="54"/>
      <c r="D30" s="54"/>
      <c r="E30" s="54"/>
      <c r="F30" s="54"/>
      <c r="G30" s="54"/>
      <c r="H30" s="95"/>
      <c r="I30" s="114"/>
      <c r="J30" s="114"/>
      <c r="K30" s="114"/>
      <c r="L30" s="114"/>
      <c r="M30" s="114"/>
      <c r="N30" s="114"/>
      <c r="O30" s="114"/>
      <c r="P30" s="114"/>
      <c r="Q30" s="114"/>
      <c r="R30" s="114"/>
      <c r="S30" s="114"/>
      <c r="T30" s="114"/>
      <c r="U30" s="114"/>
      <c r="V30" s="114"/>
      <c r="W30" s="114"/>
      <c r="X30" s="114"/>
      <c r="Y30" s="114"/>
      <c r="Z30" s="114"/>
      <c r="AA30" s="114"/>
      <c r="AB30" s="114"/>
      <c r="AC30" s="114"/>
      <c r="AD30" s="229"/>
      <c r="AE30" s="12"/>
      <c r="AF30" s="12"/>
      <c r="AG30" s="12"/>
      <c r="AH30" s="12"/>
      <c r="AI30" s="12"/>
      <c r="AJ30" s="12"/>
      <c r="AK30" s="12"/>
      <c r="AL30" s="12"/>
      <c r="AM30" s="12"/>
      <c r="AN30" s="12"/>
      <c r="AO30" s="12"/>
      <c r="AP30" s="12"/>
      <c r="AQ30" s="12"/>
      <c r="AR30" s="12"/>
      <c r="AS30" s="12"/>
      <c r="AT30" s="12"/>
      <c r="AU30" s="12"/>
      <c r="AV30" s="12"/>
      <c r="AW30" s="12"/>
      <c r="AX30" s="12"/>
      <c r="AY30" s="12"/>
      <c r="AZ30" s="12"/>
    </row>
    <row r="31" spans="1:113" ht="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1:113" ht="19.5" customHeight="1">
      <c r="A32" s="26" t="s">
        <v>101</v>
      </c>
      <c r="B32" s="55"/>
      <c r="C32" s="55"/>
      <c r="D32" s="55"/>
      <c r="E32" s="55"/>
      <c r="F32" s="55"/>
      <c r="G32" s="55"/>
      <c r="H32" s="55"/>
      <c r="I32" s="115"/>
      <c r="J32" s="132"/>
      <c r="K32" s="132"/>
      <c r="L32" s="132"/>
      <c r="M32" s="143"/>
      <c r="N32" s="143"/>
      <c r="O32" s="143"/>
      <c r="P32" s="143"/>
      <c r="Q32" s="143"/>
      <c r="R32" s="143"/>
      <c r="S32" s="143"/>
      <c r="T32" s="132" t="s">
        <v>77</v>
      </c>
      <c r="U32" s="198"/>
      <c r="V32" s="204"/>
      <c r="W32" s="207"/>
      <c r="X32" s="207"/>
      <c r="Y32" s="207"/>
      <c r="Z32" s="207"/>
      <c r="AA32" s="207"/>
      <c r="AB32" s="207"/>
      <c r="AC32" s="207"/>
      <c r="AD32" s="12"/>
      <c r="AE32" s="12"/>
      <c r="AF32" s="12"/>
      <c r="AG32" s="12"/>
      <c r="AH32" s="12"/>
      <c r="AI32" s="12"/>
      <c r="AJ32" s="12"/>
      <c r="AK32" s="244" t="s">
        <v>35</v>
      </c>
      <c r="AL32" s="251"/>
      <c r="AM32" s="251"/>
      <c r="AN32" s="251"/>
      <c r="AO32" s="251"/>
      <c r="AP32" s="251"/>
      <c r="AQ32" s="251"/>
      <c r="AR32" s="251"/>
      <c r="AS32" s="251"/>
      <c r="AT32" s="251"/>
      <c r="AU32" s="251"/>
      <c r="AV32" s="251"/>
      <c r="AW32" s="261"/>
      <c r="AX32" s="12"/>
      <c r="AY32" s="12"/>
      <c r="AZ32" s="12"/>
    </row>
    <row r="33" spans="1:109" ht="19.5" customHeight="1">
      <c r="A33" s="17" t="s">
        <v>102</v>
      </c>
      <c r="B33" s="46"/>
      <c r="C33" s="46"/>
      <c r="D33" s="46"/>
      <c r="E33" s="46"/>
      <c r="F33" s="46"/>
      <c r="G33" s="46"/>
      <c r="H33" s="46"/>
      <c r="I33" s="116"/>
      <c r="J33" s="133"/>
      <c r="K33" s="133"/>
      <c r="L33" s="133"/>
      <c r="M33" s="144"/>
      <c r="N33" s="144"/>
      <c r="O33" s="144"/>
      <c r="P33" s="144"/>
      <c r="Q33" s="144"/>
      <c r="R33" s="144"/>
      <c r="S33" s="144"/>
      <c r="T33" s="133" t="s">
        <v>77</v>
      </c>
      <c r="U33" s="199"/>
      <c r="V33" s="204"/>
      <c r="W33" s="207"/>
      <c r="X33" s="207"/>
      <c r="Y33" s="207"/>
      <c r="Z33" s="207"/>
      <c r="AA33" s="207"/>
      <c r="AB33" s="207"/>
      <c r="AC33" s="207"/>
      <c r="AD33" s="12"/>
      <c r="AE33" s="12"/>
      <c r="AF33" s="12"/>
      <c r="AG33" s="12"/>
      <c r="AH33" s="12"/>
      <c r="AI33" s="12"/>
      <c r="AJ33" s="12"/>
      <c r="AK33" s="245"/>
      <c r="AL33" s="252"/>
      <c r="AM33" s="252"/>
      <c r="AN33" s="252"/>
      <c r="AO33" s="252"/>
      <c r="AP33" s="252"/>
      <c r="AQ33" s="252"/>
      <c r="AR33" s="252"/>
      <c r="AS33" s="252"/>
      <c r="AT33" s="252"/>
      <c r="AU33" s="252"/>
      <c r="AV33" s="252"/>
      <c r="AW33" s="262"/>
      <c r="AX33" s="12"/>
      <c r="AY33" s="12"/>
      <c r="AZ33" s="12"/>
    </row>
    <row r="34" spans="1:109" ht="19.5" customHeight="1">
      <c r="A34" s="27" t="s">
        <v>148</v>
      </c>
      <c r="B34" s="51"/>
      <c r="C34" s="51"/>
      <c r="D34" s="51"/>
      <c r="E34" s="51"/>
      <c r="F34" s="51"/>
      <c r="G34" s="51"/>
      <c r="H34" s="92"/>
      <c r="I34" s="45" t="s">
        <v>106</v>
      </c>
      <c r="J34" s="45"/>
      <c r="K34" s="45"/>
      <c r="L34" s="45"/>
      <c r="M34" s="145"/>
      <c r="N34" s="144"/>
      <c r="O34" s="144"/>
      <c r="P34" s="144"/>
      <c r="Q34" s="144"/>
      <c r="R34" s="144"/>
      <c r="S34" s="144"/>
      <c r="T34" s="133" t="s">
        <v>149</v>
      </c>
      <c r="U34" s="199"/>
      <c r="V34" s="204"/>
      <c r="W34" s="207"/>
      <c r="X34" s="207"/>
      <c r="Y34" s="207"/>
      <c r="Z34" s="207"/>
      <c r="AA34" s="207"/>
      <c r="AB34" s="207"/>
      <c r="AC34" s="207"/>
      <c r="AD34" s="12"/>
      <c r="AE34" s="12"/>
      <c r="AF34" s="12"/>
      <c r="AG34" s="12"/>
      <c r="AH34" s="12"/>
      <c r="AI34" s="12"/>
      <c r="AJ34" s="12"/>
      <c r="AK34" s="245"/>
      <c r="AL34" s="252"/>
      <c r="AM34" s="252"/>
      <c r="AN34" s="252"/>
      <c r="AO34" s="252"/>
      <c r="AP34" s="252"/>
      <c r="AQ34" s="252"/>
      <c r="AR34" s="252"/>
      <c r="AS34" s="252"/>
      <c r="AT34" s="252"/>
      <c r="AU34" s="252"/>
      <c r="AV34" s="252"/>
      <c r="AW34" s="262"/>
      <c r="AX34" s="12"/>
      <c r="AY34" s="12"/>
      <c r="AZ34" s="12"/>
    </row>
    <row r="35" spans="1:109" ht="19.5" customHeight="1">
      <c r="A35" s="24"/>
      <c r="B35" s="53"/>
      <c r="C35" s="53"/>
      <c r="D35" s="53"/>
      <c r="E35" s="53"/>
      <c r="F35" s="53"/>
      <c r="G35" s="53"/>
      <c r="H35" s="94"/>
      <c r="I35" s="45" t="s">
        <v>110</v>
      </c>
      <c r="J35" s="45"/>
      <c r="K35" s="45"/>
      <c r="L35" s="45"/>
      <c r="M35" s="145"/>
      <c r="N35" s="144"/>
      <c r="O35" s="144"/>
      <c r="P35" s="144"/>
      <c r="Q35" s="144"/>
      <c r="R35" s="144"/>
      <c r="S35" s="144"/>
      <c r="T35" s="133" t="s">
        <v>149</v>
      </c>
      <c r="U35" s="199"/>
      <c r="V35" s="204"/>
      <c r="W35" s="207"/>
      <c r="X35" s="207"/>
      <c r="Y35" s="207"/>
      <c r="Z35" s="207"/>
      <c r="AA35" s="207"/>
      <c r="AB35" s="207"/>
      <c r="AC35" s="207"/>
      <c r="AD35" s="12"/>
      <c r="AE35" s="12"/>
      <c r="AF35" s="12"/>
      <c r="AG35" s="12"/>
      <c r="AH35" s="12"/>
      <c r="AI35" s="12"/>
      <c r="AJ35" s="12"/>
      <c r="AK35" s="246"/>
      <c r="AL35" s="246"/>
      <c r="AM35" s="246"/>
      <c r="AN35" s="246"/>
      <c r="AO35" s="246"/>
      <c r="AP35" s="246"/>
      <c r="AQ35" s="246"/>
      <c r="AR35" s="246"/>
      <c r="AS35" s="246"/>
      <c r="AT35" s="246"/>
      <c r="AU35" s="246"/>
      <c r="AV35" s="246"/>
      <c r="AW35" s="246"/>
      <c r="AX35" s="12"/>
      <c r="AY35" s="12"/>
      <c r="AZ35" s="12"/>
    </row>
    <row r="36" spans="1:109" ht="19.5" customHeight="1">
      <c r="A36" s="27" t="s">
        <v>57</v>
      </c>
      <c r="B36" s="51"/>
      <c r="C36" s="51"/>
      <c r="D36" s="51"/>
      <c r="E36" s="51"/>
      <c r="F36" s="51"/>
      <c r="G36" s="51"/>
      <c r="H36" s="92"/>
      <c r="I36" s="116"/>
      <c r="J36" s="133"/>
      <c r="K36" s="133"/>
      <c r="L36" s="133"/>
      <c r="M36" s="146"/>
      <c r="N36" s="146"/>
      <c r="O36" s="146"/>
      <c r="P36" s="146"/>
      <c r="Q36" s="146"/>
      <c r="R36" s="146"/>
      <c r="S36" s="146"/>
      <c r="T36" s="133"/>
      <c r="U36" s="199"/>
      <c r="V36" s="204"/>
      <c r="W36" s="207"/>
      <c r="X36" s="207"/>
      <c r="Y36" s="207"/>
      <c r="Z36" s="207"/>
      <c r="AA36" s="207"/>
      <c r="AB36" s="207"/>
      <c r="AC36" s="207"/>
      <c r="AD36" s="12"/>
      <c r="AE36" s="12"/>
      <c r="AF36" s="12"/>
      <c r="AG36" s="12"/>
      <c r="AH36" s="12"/>
      <c r="AI36" s="12"/>
      <c r="AJ36" s="12"/>
      <c r="AK36" s="247" t="s">
        <v>291</v>
      </c>
      <c r="AL36" s="253"/>
      <c r="AM36" s="253"/>
      <c r="AN36" s="253"/>
      <c r="AO36" s="253"/>
      <c r="AP36" s="253"/>
      <c r="AQ36" s="253"/>
      <c r="AR36" s="253"/>
      <c r="AS36" s="253"/>
      <c r="AT36" s="253"/>
      <c r="AU36" s="253"/>
      <c r="AV36" s="253"/>
      <c r="AW36" s="263"/>
      <c r="AX36" s="12"/>
      <c r="AY36" s="12"/>
      <c r="AZ36" s="12"/>
    </row>
    <row r="37" spans="1:109" ht="19.5" customHeight="1">
      <c r="A37" s="28" t="s">
        <v>16</v>
      </c>
      <c r="B37" s="56"/>
      <c r="C37" s="56"/>
      <c r="D37" s="56"/>
      <c r="E37" s="56"/>
      <c r="F37" s="56"/>
      <c r="G37" s="56"/>
      <c r="H37" s="96"/>
      <c r="I37" s="116"/>
      <c r="J37" s="133"/>
      <c r="K37" s="133"/>
      <c r="L37" s="133"/>
      <c r="M37" s="147"/>
      <c r="N37" s="147"/>
      <c r="O37" s="147"/>
      <c r="P37" s="147"/>
      <c r="Q37" s="147"/>
      <c r="R37" s="147"/>
      <c r="S37" s="147"/>
      <c r="T37" s="133" t="s">
        <v>15</v>
      </c>
      <c r="U37" s="199"/>
      <c r="V37" s="204"/>
      <c r="W37" s="207"/>
      <c r="X37" s="207"/>
      <c r="Y37" s="207"/>
      <c r="Z37" s="207"/>
      <c r="AA37" s="207"/>
      <c r="AB37" s="207"/>
      <c r="AC37" s="207"/>
      <c r="AD37" s="12"/>
      <c r="AE37" s="12"/>
      <c r="AF37" s="12"/>
      <c r="AG37" s="12"/>
      <c r="AH37" s="12"/>
      <c r="AI37" s="12"/>
      <c r="AJ37" s="12"/>
      <c r="AK37" s="248"/>
      <c r="AL37" s="254"/>
      <c r="AM37" s="254"/>
      <c r="AN37" s="254"/>
      <c r="AO37" s="254"/>
      <c r="AP37" s="254"/>
      <c r="AQ37" s="254"/>
      <c r="AR37" s="254"/>
      <c r="AS37" s="254"/>
      <c r="AT37" s="254"/>
      <c r="AU37" s="254"/>
      <c r="AV37" s="254"/>
      <c r="AW37" s="264"/>
      <c r="AX37" s="12"/>
      <c r="AY37" s="12"/>
      <c r="AZ37" s="12"/>
    </row>
    <row r="38" spans="1:109" ht="19.5" customHeight="1">
      <c r="A38" s="29" t="s">
        <v>157</v>
      </c>
      <c r="B38" s="57"/>
      <c r="C38" s="70"/>
      <c r="D38" s="73" t="s">
        <v>181</v>
      </c>
      <c r="E38" s="73"/>
      <c r="F38" s="73"/>
      <c r="G38" s="73"/>
      <c r="H38" s="97"/>
      <c r="I38" s="116"/>
      <c r="J38" s="133"/>
      <c r="K38" s="133"/>
      <c r="L38" s="133"/>
      <c r="M38" s="144"/>
      <c r="N38" s="144"/>
      <c r="O38" s="144"/>
      <c r="P38" s="144"/>
      <c r="Q38" s="144"/>
      <c r="R38" s="144"/>
      <c r="S38" s="144"/>
      <c r="T38" s="133" t="s">
        <v>77</v>
      </c>
      <c r="U38" s="199"/>
      <c r="V38" s="204"/>
      <c r="W38" s="207"/>
      <c r="X38" s="207"/>
      <c r="Y38" s="207"/>
      <c r="Z38" s="207"/>
      <c r="AA38" s="207"/>
      <c r="AB38" s="207"/>
      <c r="AC38" s="207"/>
      <c r="AD38" s="12"/>
      <c r="AE38" s="12"/>
      <c r="AF38" s="12"/>
      <c r="AG38" s="12"/>
      <c r="AH38" s="12"/>
      <c r="AI38" s="12"/>
      <c r="AJ38" s="12"/>
      <c r="AK38" s="249"/>
      <c r="AL38" s="255"/>
      <c r="AM38" s="255"/>
      <c r="AN38" s="255"/>
      <c r="AO38" s="255"/>
      <c r="AP38" s="255"/>
      <c r="AQ38" s="255"/>
      <c r="AR38" s="255"/>
      <c r="AS38" s="255"/>
      <c r="AT38" s="255"/>
      <c r="AU38" s="255"/>
      <c r="AV38" s="255"/>
      <c r="AW38" s="265"/>
      <c r="AX38" s="12"/>
      <c r="AY38" s="12"/>
      <c r="AZ38" s="12"/>
    </row>
    <row r="39" spans="1:109" ht="19.5" customHeight="1">
      <c r="A39" s="30"/>
      <c r="B39" s="58"/>
      <c r="C39" s="71"/>
      <c r="D39" s="73" t="s">
        <v>139</v>
      </c>
      <c r="E39" s="73"/>
      <c r="F39" s="73"/>
      <c r="G39" s="73"/>
      <c r="H39" s="97"/>
      <c r="I39" s="116"/>
      <c r="J39" s="133"/>
      <c r="K39" s="133"/>
      <c r="L39" s="133"/>
      <c r="M39" s="144"/>
      <c r="N39" s="144"/>
      <c r="O39" s="144"/>
      <c r="P39" s="144"/>
      <c r="Q39" s="144"/>
      <c r="R39" s="144"/>
      <c r="S39" s="144"/>
      <c r="T39" s="133" t="s">
        <v>77</v>
      </c>
      <c r="U39" s="199"/>
      <c r="V39" s="204"/>
      <c r="W39" s="207"/>
      <c r="X39" s="207"/>
      <c r="Y39" s="207"/>
      <c r="Z39" s="207"/>
      <c r="AA39" s="207"/>
      <c r="AB39" s="207"/>
      <c r="AC39" s="207"/>
      <c r="AD39" s="12"/>
      <c r="AE39" s="12"/>
      <c r="AF39" s="12"/>
      <c r="AG39" s="12"/>
      <c r="AH39" s="12"/>
      <c r="AI39" s="12"/>
      <c r="AJ39" s="12"/>
      <c r="AK39" s="12"/>
      <c r="AL39" s="12"/>
      <c r="AM39" s="12"/>
      <c r="AN39" s="12"/>
      <c r="AO39" s="12"/>
      <c r="AP39" s="12"/>
      <c r="AQ39" s="12"/>
      <c r="AR39" s="12"/>
      <c r="AS39" s="12"/>
      <c r="AT39" s="12"/>
      <c r="AU39" s="12"/>
      <c r="AV39" s="12"/>
      <c r="AW39" s="12"/>
      <c r="AX39" s="12"/>
      <c r="AY39" s="12"/>
      <c r="AZ39" s="12"/>
    </row>
    <row r="40" spans="1:109" ht="19.5" customHeight="1">
      <c r="A40" s="17" t="s">
        <v>208</v>
      </c>
      <c r="B40" s="46"/>
      <c r="C40" s="46"/>
      <c r="D40" s="46"/>
      <c r="E40" s="46"/>
      <c r="F40" s="46"/>
      <c r="G40" s="46"/>
      <c r="H40" s="46"/>
      <c r="I40" s="116"/>
      <c r="J40" s="133"/>
      <c r="K40" s="133"/>
      <c r="L40" s="133"/>
      <c r="M40" s="144"/>
      <c r="N40" s="144"/>
      <c r="O40" s="144"/>
      <c r="P40" s="144"/>
      <c r="Q40" s="144"/>
      <c r="R40" s="144"/>
      <c r="S40" s="144"/>
      <c r="T40" s="133" t="s">
        <v>77</v>
      </c>
      <c r="U40" s="199"/>
      <c r="V40" s="204"/>
      <c r="W40" s="207"/>
      <c r="X40" s="207"/>
      <c r="Y40" s="207"/>
      <c r="Z40" s="207"/>
      <c r="AA40" s="207"/>
      <c r="AB40" s="207"/>
      <c r="AC40" s="207"/>
      <c r="AD40" s="12"/>
      <c r="AE40" s="12"/>
      <c r="AF40" s="12"/>
      <c r="AG40" s="12"/>
      <c r="AH40" s="12"/>
      <c r="AI40" s="12"/>
      <c r="AJ40" s="12"/>
      <c r="AK40" s="247" t="s">
        <v>292</v>
      </c>
      <c r="AL40" s="253"/>
      <c r="AM40" s="253"/>
      <c r="AN40" s="253"/>
      <c r="AO40" s="253"/>
      <c r="AP40" s="253"/>
      <c r="AQ40" s="253"/>
      <c r="AR40" s="253"/>
      <c r="AS40" s="253"/>
      <c r="AT40" s="253"/>
      <c r="AU40" s="253"/>
      <c r="AV40" s="253"/>
      <c r="AW40" s="263"/>
      <c r="AX40" s="12"/>
      <c r="AY40" s="12"/>
      <c r="AZ40" s="12"/>
    </row>
    <row r="41" spans="1:109" ht="19.5" customHeight="1">
      <c r="A41" s="31" t="s">
        <v>62</v>
      </c>
      <c r="B41" s="59"/>
      <c r="C41" s="59"/>
      <c r="D41" s="59"/>
      <c r="E41" s="59"/>
      <c r="F41" s="59"/>
      <c r="G41" s="59"/>
      <c r="H41" s="59"/>
      <c r="I41" s="117"/>
      <c r="J41" s="69"/>
      <c r="K41" s="69"/>
      <c r="L41" s="69"/>
      <c r="M41" s="148"/>
      <c r="N41" s="148"/>
      <c r="O41" s="148"/>
      <c r="P41" s="148"/>
      <c r="Q41" s="148"/>
      <c r="R41" s="148"/>
      <c r="S41" s="148"/>
      <c r="T41" s="69" t="s">
        <v>77</v>
      </c>
      <c r="U41" s="200"/>
      <c r="V41" s="204"/>
      <c r="W41" s="207"/>
      <c r="X41" s="207"/>
      <c r="Y41" s="207"/>
      <c r="Z41" s="207"/>
      <c r="AA41" s="207"/>
      <c r="AB41" s="207"/>
      <c r="AC41" s="207"/>
      <c r="AD41" s="12"/>
      <c r="AE41" s="12"/>
      <c r="AF41" s="12"/>
      <c r="AG41" s="12"/>
      <c r="AH41" s="12"/>
      <c r="AI41" s="12"/>
      <c r="AJ41" s="12"/>
      <c r="AK41" s="248"/>
      <c r="AL41" s="254"/>
      <c r="AM41" s="254"/>
      <c r="AN41" s="254"/>
      <c r="AO41" s="254"/>
      <c r="AP41" s="254"/>
      <c r="AQ41" s="254"/>
      <c r="AR41" s="254"/>
      <c r="AS41" s="254"/>
      <c r="AT41" s="254"/>
      <c r="AU41" s="254"/>
      <c r="AV41" s="254"/>
      <c r="AW41" s="264"/>
      <c r="AX41" s="12"/>
      <c r="AY41" s="12"/>
      <c r="AZ41" s="12"/>
    </row>
    <row r="42" spans="1:109" ht="21"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249"/>
      <c r="AL42" s="255"/>
      <c r="AM42" s="255"/>
      <c r="AN42" s="255"/>
      <c r="AO42" s="255"/>
      <c r="AP42" s="255"/>
      <c r="AQ42" s="255"/>
      <c r="AR42" s="255"/>
      <c r="AS42" s="255"/>
      <c r="AT42" s="255"/>
      <c r="AU42" s="255"/>
      <c r="AV42" s="255"/>
      <c r="AW42" s="265"/>
      <c r="AX42" s="266"/>
      <c r="AY42" s="266"/>
      <c r="AZ42" s="266"/>
      <c r="BA42" s="267"/>
    </row>
    <row r="43" spans="1:109" ht="21"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row>
    <row r="44" spans="1:109" ht="21"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CT44" s="268"/>
      <c r="CU44" s="269" t="s">
        <v>253</v>
      </c>
      <c r="CV44" s="269" t="s">
        <v>235</v>
      </c>
      <c r="CW44" s="269" t="s">
        <v>254</v>
      </c>
      <c r="CX44" s="269" t="s">
        <v>96</v>
      </c>
    </row>
    <row r="45" spans="1:109" ht="27" customHeight="1">
      <c r="A45" s="32" t="s">
        <v>183</v>
      </c>
      <c r="B45" s="60"/>
      <c r="C45" s="60"/>
      <c r="D45" s="60"/>
      <c r="E45" s="77"/>
      <c r="F45" s="82"/>
      <c r="G45" s="85"/>
      <c r="H45" s="98" t="s">
        <v>1</v>
      </c>
      <c r="I45" s="118" t="s">
        <v>54</v>
      </c>
      <c r="J45" s="118"/>
      <c r="K45" s="118"/>
      <c r="L45" s="118"/>
      <c r="M45" s="149"/>
      <c r="N45" s="82"/>
      <c r="O45" s="85"/>
      <c r="P45" s="98" t="s">
        <v>48</v>
      </c>
      <c r="Q45" s="118" t="s">
        <v>230</v>
      </c>
      <c r="R45" s="118"/>
      <c r="S45" s="118"/>
      <c r="T45" s="118"/>
      <c r="U45" s="149"/>
      <c r="V45" s="82"/>
      <c r="W45" s="85"/>
      <c r="X45" s="98" t="s">
        <v>140</v>
      </c>
      <c r="Y45" s="115" t="s">
        <v>282</v>
      </c>
      <c r="Z45" s="132"/>
      <c r="AA45" s="132"/>
      <c r="AB45" s="132" t="s">
        <v>284</v>
      </c>
      <c r="AC45" s="198"/>
      <c r="AD45" s="12"/>
      <c r="AE45" s="12"/>
      <c r="AF45" s="12"/>
      <c r="AG45" s="12"/>
      <c r="AH45" s="238" t="str">
        <f>IF(DG22&gt;=1,$DI$22,"")</f>
        <v/>
      </c>
      <c r="AI45" s="238"/>
      <c r="AJ45" s="238"/>
      <c r="AK45" s="238"/>
      <c r="AL45" s="238"/>
      <c r="AM45" s="238"/>
      <c r="AN45" s="238"/>
      <c r="AO45" s="238"/>
      <c r="AP45" s="12"/>
      <c r="AQ45" s="12"/>
      <c r="AR45" s="12"/>
      <c r="AS45" s="12"/>
      <c r="AT45" s="12"/>
      <c r="AU45" s="12"/>
      <c r="AV45" s="12"/>
      <c r="AW45" s="12"/>
      <c r="AX45" s="12"/>
      <c r="AY45" s="12"/>
      <c r="AZ45" s="12"/>
      <c r="CD45" s="1"/>
      <c r="CM45" s="268">
        <f t="shared" ref="CM45:CM59" si="4">COUNTIF($F$45:$G$51,CT45)</f>
        <v>0</v>
      </c>
      <c r="CN45" s="268">
        <f t="shared" ref="CN45:CN59" si="5">COUNTIF($N$45:$O$49,CT45)</f>
        <v>0</v>
      </c>
      <c r="CO45" s="268">
        <f t="shared" ref="CO45:CO59" si="6">COUNTIF($V$45:$W$49,CT45)</f>
        <v>0</v>
      </c>
      <c r="CT45" s="269">
        <v>1</v>
      </c>
      <c r="CU45" s="274" t="str">
        <f t="shared" ref="CU45:CU59" si="7">IF(CM45=0,"",VLOOKUP(CT45,$F$45:$M$51,4,FALSE))</f>
        <v/>
      </c>
      <c r="CV45" s="276" t="str">
        <f t="shared" ref="CV45:CV59" si="8">IF(CN45=0,"",(VLOOKUP(CT45,$N$45:$U$50,4,FALSE)))</f>
        <v/>
      </c>
      <c r="CW45" s="274" t="str">
        <f t="shared" ref="CW45:CW59" si="9">IF(CO45=0,"",(VLOOKUP(CT45,$V$45:$AC$50,4,FALSE)))</f>
        <v/>
      </c>
      <c r="CX45" s="268" t="str">
        <f t="shared" ref="CX45:CX59" si="10">IF(CU45="",IF(CV45="",IF(CW45="","",CW45),CV45),CU45)</f>
        <v/>
      </c>
      <c r="CY45" s="2">
        <f>COUNTA(CU45:CW45)</f>
        <v>3</v>
      </c>
      <c r="DC45" s="268"/>
      <c r="DE45" s="268" t="e">
        <f>LEN(#REF!)</f>
        <v>#REF!</v>
      </c>
    </row>
    <row r="46" spans="1:109" ht="27" customHeight="1">
      <c r="A46" s="33"/>
      <c r="B46" s="61"/>
      <c r="C46" s="61"/>
      <c r="D46" s="61"/>
      <c r="E46" s="78"/>
      <c r="F46" s="83"/>
      <c r="G46" s="86"/>
      <c r="H46" s="99" t="s">
        <v>213</v>
      </c>
      <c r="I46" s="119" t="s">
        <v>210</v>
      </c>
      <c r="J46" s="119"/>
      <c r="K46" s="119"/>
      <c r="L46" s="119"/>
      <c r="M46" s="150"/>
      <c r="N46" s="83"/>
      <c r="O46" s="86"/>
      <c r="P46" s="99" t="s">
        <v>198</v>
      </c>
      <c r="Q46" s="179" t="s">
        <v>212</v>
      </c>
      <c r="R46" s="179"/>
      <c r="S46" s="179"/>
      <c r="T46" s="179"/>
      <c r="U46" s="201"/>
      <c r="V46" s="83"/>
      <c r="W46" s="86"/>
      <c r="X46" s="99" t="s">
        <v>222</v>
      </c>
      <c r="Y46" s="179" t="s">
        <v>226</v>
      </c>
      <c r="Z46" s="179"/>
      <c r="AA46" s="179"/>
      <c r="AB46" s="179"/>
      <c r="AC46" s="210"/>
      <c r="AD46" s="12"/>
      <c r="AE46" s="12"/>
      <c r="AF46" s="12"/>
      <c r="AG46" s="12"/>
      <c r="AH46" s="238" t="str">
        <f>IF(AH45=$DI$22,"希望する業種欄の番号","")</f>
        <v/>
      </c>
      <c r="AI46" s="238"/>
      <c r="AJ46" s="238"/>
      <c r="AK46" s="238"/>
      <c r="AL46" s="238"/>
      <c r="AM46" s="238"/>
      <c r="AN46" s="238"/>
      <c r="AO46" s="238"/>
      <c r="AP46" s="12"/>
      <c r="AQ46" s="12"/>
      <c r="AR46" s="12"/>
      <c r="AS46" s="12"/>
      <c r="AT46" s="12"/>
      <c r="AU46" s="12"/>
      <c r="AV46" s="12"/>
      <c r="AW46" s="12"/>
      <c r="AX46" s="12"/>
      <c r="AY46" s="12"/>
      <c r="AZ46" s="12"/>
      <c r="CD46" s="1"/>
      <c r="CM46" s="268">
        <f t="shared" si="4"/>
        <v>0</v>
      </c>
      <c r="CN46" s="268">
        <f t="shared" si="5"/>
        <v>0</v>
      </c>
      <c r="CO46" s="268">
        <f t="shared" si="6"/>
        <v>0</v>
      </c>
      <c r="CT46" s="269">
        <v>2</v>
      </c>
      <c r="CU46" s="274" t="str">
        <f t="shared" si="7"/>
        <v/>
      </c>
      <c r="CV46" s="276" t="str">
        <f t="shared" si="8"/>
        <v/>
      </c>
      <c r="CW46" s="274" t="str">
        <f t="shared" si="9"/>
        <v/>
      </c>
      <c r="CX46" s="268" t="str">
        <f t="shared" si="10"/>
        <v/>
      </c>
      <c r="DC46" s="268"/>
      <c r="DE46" s="268" t="e">
        <f>LEN(#REF!)</f>
        <v>#REF!</v>
      </c>
    </row>
    <row r="47" spans="1:109" ht="27" customHeight="1">
      <c r="A47" s="33"/>
      <c r="B47" s="61"/>
      <c r="C47" s="61"/>
      <c r="D47" s="61"/>
      <c r="E47" s="78"/>
      <c r="F47" s="83"/>
      <c r="G47" s="86"/>
      <c r="H47" s="99" t="s">
        <v>167</v>
      </c>
      <c r="I47" s="119" t="s">
        <v>240</v>
      </c>
      <c r="J47" s="119"/>
      <c r="K47" s="119"/>
      <c r="L47" s="119"/>
      <c r="M47" s="150"/>
      <c r="N47" s="83"/>
      <c r="O47" s="86"/>
      <c r="P47" s="99" t="s">
        <v>219</v>
      </c>
      <c r="Q47" s="119" t="s">
        <v>236</v>
      </c>
      <c r="R47" s="119"/>
      <c r="S47" s="119"/>
      <c r="T47" s="119"/>
      <c r="U47" s="150"/>
      <c r="V47" s="83"/>
      <c r="W47" s="86"/>
      <c r="X47" s="99" t="s">
        <v>223</v>
      </c>
      <c r="Y47" s="119" t="s">
        <v>232</v>
      </c>
      <c r="Z47" s="119"/>
      <c r="AA47" s="119"/>
      <c r="AB47" s="119"/>
      <c r="AC47" s="211"/>
      <c r="AD47" s="12"/>
      <c r="AE47" s="12"/>
      <c r="AF47" s="12"/>
      <c r="AG47" s="12"/>
      <c r="AH47" s="238" t="str">
        <f>IF(AH45=$DI$22,"を訂正してください。","")</f>
        <v/>
      </c>
      <c r="AI47" s="238"/>
      <c r="AJ47" s="238"/>
      <c r="AK47" s="238"/>
      <c r="AL47" s="238"/>
      <c r="AM47" s="238"/>
      <c r="AN47" s="238"/>
      <c r="AO47" s="238"/>
      <c r="AP47" s="12"/>
      <c r="AQ47" s="12"/>
      <c r="AR47" s="12"/>
      <c r="AS47" s="12"/>
      <c r="AT47" s="12"/>
      <c r="AU47" s="12"/>
      <c r="AV47" s="12"/>
      <c r="AW47" s="12"/>
      <c r="AX47" s="12"/>
      <c r="AY47" s="12"/>
      <c r="AZ47" s="12"/>
      <c r="CD47" s="1"/>
      <c r="CM47" s="268">
        <f t="shared" si="4"/>
        <v>0</v>
      </c>
      <c r="CN47" s="268">
        <f t="shared" si="5"/>
        <v>0</v>
      </c>
      <c r="CO47" s="268">
        <f t="shared" si="6"/>
        <v>0</v>
      </c>
      <c r="CT47" s="269">
        <v>3</v>
      </c>
      <c r="CU47" s="274" t="str">
        <f t="shared" si="7"/>
        <v/>
      </c>
      <c r="CV47" s="276" t="str">
        <f t="shared" si="8"/>
        <v/>
      </c>
      <c r="CW47" s="274" t="str">
        <f t="shared" si="9"/>
        <v/>
      </c>
      <c r="CX47" s="268" t="str">
        <f t="shared" si="10"/>
        <v/>
      </c>
      <c r="DC47" s="268"/>
      <c r="DE47" s="268" t="e">
        <f>LEN(#REF!)</f>
        <v>#REF!</v>
      </c>
    </row>
    <row r="48" spans="1:109" ht="27" customHeight="1">
      <c r="A48" s="33"/>
      <c r="B48" s="61"/>
      <c r="C48" s="61"/>
      <c r="D48" s="61"/>
      <c r="E48" s="78"/>
      <c r="F48" s="83"/>
      <c r="G48" s="86"/>
      <c r="H48" s="99" t="s">
        <v>214</v>
      </c>
      <c r="I48" s="119" t="s">
        <v>241</v>
      </c>
      <c r="J48" s="119"/>
      <c r="K48" s="119"/>
      <c r="L48" s="119"/>
      <c r="M48" s="150"/>
      <c r="N48" s="83"/>
      <c r="O48" s="86"/>
      <c r="P48" s="99" t="s">
        <v>220</v>
      </c>
      <c r="Q48" s="119" t="s">
        <v>237</v>
      </c>
      <c r="R48" s="119"/>
      <c r="S48" s="119"/>
      <c r="T48" s="119"/>
      <c r="U48" s="150"/>
      <c r="V48" s="83"/>
      <c r="W48" s="86"/>
      <c r="X48" s="99" t="s">
        <v>224</v>
      </c>
      <c r="Y48" s="119" t="s">
        <v>233</v>
      </c>
      <c r="Z48" s="119"/>
      <c r="AA48" s="119"/>
      <c r="AB48" s="119"/>
      <c r="AC48" s="211"/>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CD48" s="1"/>
      <c r="CM48" s="268">
        <f t="shared" si="4"/>
        <v>0</v>
      </c>
      <c r="CN48" s="268">
        <f t="shared" si="5"/>
        <v>0</v>
      </c>
      <c r="CO48" s="268">
        <f t="shared" si="6"/>
        <v>0</v>
      </c>
      <c r="CT48" s="269">
        <v>4</v>
      </c>
      <c r="CU48" s="274" t="str">
        <f t="shared" si="7"/>
        <v/>
      </c>
      <c r="CV48" s="276" t="str">
        <f t="shared" si="8"/>
        <v/>
      </c>
      <c r="CW48" s="274" t="str">
        <f t="shared" si="9"/>
        <v/>
      </c>
      <c r="CX48" s="268" t="str">
        <f t="shared" si="10"/>
        <v/>
      </c>
      <c r="DC48" s="268">
        <f>COUNTIF(DC45:DC47,"&gt;=2")</f>
        <v>0</v>
      </c>
    </row>
    <row r="49" spans="1:107" ht="27" customHeight="1">
      <c r="A49" s="33"/>
      <c r="B49" s="61"/>
      <c r="C49" s="61"/>
      <c r="D49" s="61"/>
      <c r="E49" s="78"/>
      <c r="F49" s="83"/>
      <c r="G49" s="86"/>
      <c r="H49" s="99" t="s">
        <v>215</v>
      </c>
      <c r="I49" s="119" t="s">
        <v>242</v>
      </c>
      <c r="J49" s="119"/>
      <c r="K49" s="119"/>
      <c r="L49" s="119"/>
      <c r="M49" s="150"/>
      <c r="N49" s="83"/>
      <c r="O49" s="86"/>
      <c r="P49" s="99" t="s">
        <v>221</v>
      </c>
      <c r="Q49" s="119" t="s">
        <v>238</v>
      </c>
      <c r="R49" s="119"/>
      <c r="S49" s="119"/>
      <c r="T49" s="119"/>
      <c r="U49" s="150"/>
      <c r="V49" s="83"/>
      <c r="W49" s="86"/>
      <c r="X49" s="99" t="s">
        <v>211</v>
      </c>
      <c r="Y49" s="119" t="s">
        <v>234</v>
      </c>
      <c r="Z49" s="119"/>
      <c r="AA49" s="119"/>
      <c r="AB49" s="119"/>
      <c r="AC49" s="211"/>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CD49" s="1"/>
      <c r="CM49" s="268">
        <f t="shared" si="4"/>
        <v>0</v>
      </c>
      <c r="CN49" s="268">
        <f t="shared" si="5"/>
        <v>0</v>
      </c>
      <c r="CO49" s="268">
        <f t="shared" si="6"/>
        <v>0</v>
      </c>
      <c r="CT49" s="269">
        <v>5</v>
      </c>
      <c r="CU49" s="274" t="str">
        <f t="shared" si="7"/>
        <v/>
      </c>
      <c r="CV49" s="276" t="str">
        <f t="shared" si="8"/>
        <v/>
      </c>
      <c r="CW49" s="274" t="str">
        <f t="shared" si="9"/>
        <v/>
      </c>
      <c r="CX49" s="268" t="str">
        <f t="shared" si="10"/>
        <v/>
      </c>
      <c r="DC49" s="268">
        <f>COUNTA(#REF!)</f>
        <v>1</v>
      </c>
    </row>
    <row r="50" spans="1:107" ht="27" customHeight="1">
      <c r="A50" s="33"/>
      <c r="B50" s="61"/>
      <c r="C50" s="61"/>
      <c r="D50" s="61"/>
      <c r="E50" s="78"/>
      <c r="F50" s="83"/>
      <c r="G50" s="86"/>
      <c r="H50" s="70" t="s">
        <v>218</v>
      </c>
      <c r="I50" s="120" t="s">
        <v>231</v>
      </c>
      <c r="J50" s="120"/>
      <c r="K50" s="120"/>
      <c r="L50" s="120"/>
      <c r="M50" s="151"/>
      <c r="N50" s="164"/>
      <c r="O50" s="172"/>
      <c r="P50" s="70"/>
      <c r="Q50" s="180"/>
      <c r="R50" s="180"/>
      <c r="S50" s="180"/>
      <c r="T50" s="180"/>
      <c r="U50" s="172"/>
      <c r="V50" s="164"/>
      <c r="W50" s="172"/>
      <c r="X50" s="70"/>
      <c r="Y50" s="209"/>
      <c r="Z50" s="209"/>
      <c r="AA50" s="209"/>
      <c r="AB50" s="209"/>
      <c r="AC50" s="2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CD50" s="1"/>
      <c r="CM50" s="268">
        <f t="shared" si="4"/>
        <v>0</v>
      </c>
      <c r="CN50" s="268">
        <f t="shared" si="5"/>
        <v>0</v>
      </c>
      <c r="CO50" s="268">
        <f t="shared" si="6"/>
        <v>0</v>
      </c>
      <c r="CT50" s="269">
        <v>6</v>
      </c>
      <c r="CU50" s="274" t="str">
        <f t="shared" si="7"/>
        <v/>
      </c>
      <c r="CV50" s="276" t="str">
        <f t="shared" si="8"/>
        <v/>
      </c>
      <c r="CW50" s="274" t="str">
        <f t="shared" si="9"/>
        <v/>
      </c>
      <c r="CX50" s="268" t="str">
        <f t="shared" si="10"/>
        <v/>
      </c>
    </row>
    <row r="51" spans="1:107" ht="27" customHeight="1">
      <c r="A51" s="34"/>
      <c r="B51" s="62"/>
      <c r="C51" s="62"/>
      <c r="D51" s="62"/>
      <c r="E51" s="79"/>
      <c r="F51" s="84"/>
      <c r="G51" s="87"/>
      <c r="H51" s="100" t="s">
        <v>217</v>
      </c>
      <c r="I51" s="121" t="s">
        <v>225</v>
      </c>
      <c r="J51" s="134"/>
      <c r="K51" s="134"/>
      <c r="L51" s="134"/>
      <c r="M51" s="134"/>
      <c r="N51" s="165" t="s">
        <v>178</v>
      </c>
      <c r="O51" s="165"/>
      <c r="P51" s="165"/>
      <c r="Q51" s="165"/>
      <c r="R51" s="165"/>
      <c r="S51" s="165"/>
      <c r="T51" s="165"/>
      <c r="U51" s="165"/>
      <c r="V51" s="165"/>
      <c r="W51" s="165"/>
      <c r="X51" s="165"/>
      <c r="Y51" s="165"/>
      <c r="Z51" s="165"/>
      <c r="AA51" s="165"/>
      <c r="AB51" s="165"/>
      <c r="AC51" s="213"/>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CD51" s="1"/>
      <c r="CM51" s="268">
        <f t="shared" si="4"/>
        <v>0</v>
      </c>
      <c r="CN51" s="268">
        <f t="shared" si="5"/>
        <v>0</v>
      </c>
      <c r="CO51" s="268">
        <f t="shared" si="6"/>
        <v>0</v>
      </c>
      <c r="CT51" s="269">
        <v>7</v>
      </c>
      <c r="CU51" s="274" t="str">
        <f t="shared" si="7"/>
        <v/>
      </c>
      <c r="CV51" s="276" t="str">
        <f t="shared" si="8"/>
        <v/>
      </c>
      <c r="CW51" s="274" t="str">
        <f t="shared" si="9"/>
        <v/>
      </c>
      <c r="CX51" s="268" t="str">
        <f t="shared" si="10"/>
        <v/>
      </c>
    </row>
    <row r="52" spans="1:107" ht="21"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CD52" s="1"/>
      <c r="CM52" s="268">
        <f t="shared" si="4"/>
        <v>0</v>
      </c>
      <c r="CN52" s="268">
        <f t="shared" si="5"/>
        <v>0</v>
      </c>
      <c r="CO52" s="268">
        <f t="shared" si="6"/>
        <v>0</v>
      </c>
      <c r="CT52" s="269">
        <v>8</v>
      </c>
      <c r="CU52" s="274" t="str">
        <f t="shared" si="7"/>
        <v/>
      </c>
      <c r="CV52" s="276" t="str">
        <f t="shared" si="8"/>
        <v/>
      </c>
      <c r="CW52" s="274" t="str">
        <f t="shared" si="9"/>
        <v/>
      </c>
      <c r="CX52" s="268" t="str">
        <f t="shared" si="10"/>
        <v/>
      </c>
    </row>
    <row r="53" spans="1:107" ht="21" customHeight="1">
      <c r="A53" s="12"/>
      <c r="B53" s="12"/>
      <c r="C53" s="12"/>
      <c r="D53" s="12"/>
      <c r="E53" s="12"/>
      <c r="F53" s="12"/>
      <c r="G53" s="12"/>
      <c r="H53" s="12"/>
      <c r="I53" s="12"/>
      <c r="J53" s="12"/>
      <c r="K53" s="12"/>
      <c r="L53" s="12"/>
      <c r="M53" s="12"/>
      <c r="N53" s="166" t="s">
        <v>152</v>
      </c>
      <c r="O53" s="166"/>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CD53" s="1"/>
      <c r="CM53" s="268">
        <f t="shared" si="4"/>
        <v>0</v>
      </c>
      <c r="CN53" s="268">
        <f t="shared" si="5"/>
        <v>0</v>
      </c>
      <c r="CO53" s="268">
        <f t="shared" si="6"/>
        <v>0</v>
      </c>
      <c r="CT53" s="269">
        <v>9</v>
      </c>
      <c r="CU53" s="274" t="str">
        <f t="shared" si="7"/>
        <v/>
      </c>
      <c r="CV53" s="276" t="str">
        <f t="shared" si="8"/>
        <v/>
      </c>
      <c r="CW53" s="274" t="str">
        <f t="shared" si="9"/>
        <v/>
      </c>
      <c r="CX53" s="268" t="str">
        <f t="shared" si="10"/>
        <v/>
      </c>
    </row>
    <row r="54" spans="1:107" ht="21" customHeight="1">
      <c r="A54" s="12"/>
      <c r="B54" s="12"/>
      <c r="C54" s="45" t="s">
        <v>201</v>
      </c>
      <c r="D54" s="45"/>
      <c r="E54" s="45"/>
      <c r="F54" s="45"/>
      <c r="G54" s="45"/>
      <c r="H54" s="45"/>
      <c r="I54" s="45"/>
      <c r="J54" s="45"/>
      <c r="K54" s="12"/>
      <c r="L54" s="12"/>
      <c r="M54" s="12"/>
      <c r="N54" s="167" t="s">
        <v>247</v>
      </c>
      <c r="O54" s="173"/>
      <c r="P54" s="173"/>
      <c r="Q54" s="173"/>
      <c r="R54" s="173"/>
      <c r="S54" s="173"/>
      <c r="T54" s="173"/>
      <c r="U54" s="173"/>
      <c r="V54" s="173"/>
      <c r="W54" s="173"/>
      <c r="X54" s="173"/>
      <c r="Y54" s="173"/>
      <c r="Z54" s="173"/>
      <c r="AA54" s="173"/>
      <c r="AB54" s="173"/>
      <c r="AC54" s="214"/>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CD54" s="1"/>
      <c r="CM54" s="268">
        <f t="shared" si="4"/>
        <v>0</v>
      </c>
      <c r="CN54" s="268">
        <f t="shared" si="5"/>
        <v>0</v>
      </c>
      <c r="CO54" s="268">
        <f t="shared" si="6"/>
        <v>0</v>
      </c>
      <c r="CT54" s="269">
        <v>10</v>
      </c>
      <c r="CU54" s="274" t="str">
        <f t="shared" si="7"/>
        <v/>
      </c>
      <c r="CV54" s="276" t="str">
        <f t="shared" si="8"/>
        <v/>
      </c>
      <c r="CW54" s="274" t="str">
        <f t="shared" si="9"/>
        <v/>
      </c>
      <c r="CX54" s="268" t="str">
        <f t="shared" si="10"/>
        <v/>
      </c>
    </row>
    <row r="55" spans="1:107" ht="21" customHeight="1">
      <c r="A55" s="12"/>
      <c r="B55" s="12"/>
      <c r="C55" s="45">
        <v>1</v>
      </c>
      <c r="D55" s="74"/>
      <c r="E55" s="74"/>
      <c r="F55" s="74"/>
      <c r="G55" s="74"/>
      <c r="H55" s="74"/>
      <c r="I55" s="74"/>
      <c r="J55" s="74"/>
      <c r="K55" s="12"/>
      <c r="L55" s="12"/>
      <c r="M55" s="12"/>
      <c r="N55" s="168"/>
      <c r="O55" s="174"/>
      <c r="P55" s="174"/>
      <c r="Q55" s="174"/>
      <c r="R55" s="174"/>
      <c r="S55" s="174"/>
      <c r="T55" s="174"/>
      <c r="U55" s="174"/>
      <c r="V55" s="174"/>
      <c r="W55" s="174"/>
      <c r="X55" s="174"/>
      <c r="Y55" s="174"/>
      <c r="Z55" s="174"/>
      <c r="AA55" s="174"/>
      <c r="AB55" s="174"/>
      <c r="AC55" s="215"/>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CD55" s="1"/>
      <c r="CM55" s="268">
        <f t="shared" si="4"/>
        <v>0</v>
      </c>
      <c r="CN55" s="268">
        <f t="shared" si="5"/>
        <v>0</v>
      </c>
      <c r="CO55" s="268">
        <f t="shared" si="6"/>
        <v>0</v>
      </c>
      <c r="CT55" s="269">
        <v>11</v>
      </c>
      <c r="CU55" s="274" t="str">
        <f t="shared" si="7"/>
        <v/>
      </c>
      <c r="CV55" s="276" t="str">
        <f t="shared" si="8"/>
        <v/>
      </c>
      <c r="CW55" s="274" t="str">
        <f t="shared" si="9"/>
        <v/>
      </c>
      <c r="CX55" s="268" t="str">
        <f t="shared" si="10"/>
        <v/>
      </c>
    </row>
    <row r="56" spans="1:107" ht="21" customHeight="1">
      <c r="A56" s="12"/>
      <c r="B56" s="12"/>
      <c r="C56" s="45">
        <v>2</v>
      </c>
      <c r="D56" s="74"/>
      <c r="E56" s="74"/>
      <c r="F56" s="74"/>
      <c r="G56" s="74"/>
      <c r="H56" s="74"/>
      <c r="I56" s="74"/>
      <c r="J56" s="74"/>
      <c r="K56" s="12"/>
      <c r="L56" s="12"/>
      <c r="M56" s="12"/>
      <c r="N56" s="169" t="s">
        <v>227</v>
      </c>
      <c r="O56" s="175"/>
      <c r="P56" s="175"/>
      <c r="Q56" s="181"/>
      <c r="R56" s="181"/>
      <c r="S56" s="181"/>
      <c r="T56" s="181"/>
      <c r="U56" s="181"/>
      <c r="V56" s="181"/>
      <c r="W56" s="181"/>
      <c r="X56" s="181"/>
      <c r="Y56" s="181"/>
      <c r="Z56" s="181"/>
      <c r="AA56" s="181"/>
      <c r="AB56" s="181"/>
      <c r="AC56" s="216"/>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CD56" s="1"/>
      <c r="CM56" s="268">
        <f t="shared" si="4"/>
        <v>0</v>
      </c>
      <c r="CN56" s="268">
        <f t="shared" si="5"/>
        <v>0</v>
      </c>
      <c r="CO56" s="268">
        <f t="shared" si="6"/>
        <v>0</v>
      </c>
      <c r="CT56" s="269">
        <v>12</v>
      </c>
      <c r="CU56" s="274" t="str">
        <f t="shared" si="7"/>
        <v/>
      </c>
      <c r="CV56" s="276" t="str">
        <f t="shared" si="8"/>
        <v/>
      </c>
      <c r="CW56" s="274" t="str">
        <f t="shared" si="9"/>
        <v/>
      </c>
      <c r="CX56" s="268" t="str">
        <f t="shared" si="10"/>
        <v/>
      </c>
    </row>
    <row r="57" spans="1:107" ht="21" customHeight="1">
      <c r="A57" s="12"/>
      <c r="B57" s="12"/>
      <c r="C57" s="45">
        <v>3</v>
      </c>
      <c r="D57" s="74"/>
      <c r="E57" s="74"/>
      <c r="F57" s="74"/>
      <c r="G57" s="74"/>
      <c r="H57" s="74"/>
      <c r="I57" s="74"/>
      <c r="J57" s="74"/>
      <c r="K57" s="12"/>
      <c r="L57" s="12"/>
      <c r="M57" s="12"/>
      <c r="N57" s="170" t="s">
        <v>228</v>
      </c>
      <c r="O57" s="176"/>
      <c r="P57" s="176"/>
      <c r="Q57" s="182"/>
      <c r="R57" s="182"/>
      <c r="S57" s="182"/>
      <c r="T57" s="182"/>
      <c r="U57" s="182"/>
      <c r="V57" s="182"/>
      <c r="W57" s="182"/>
      <c r="X57" s="182"/>
      <c r="Y57" s="182"/>
      <c r="Z57" s="182"/>
      <c r="AA57" s="182"/>
      <c r="AB57" s="182"/>
      <c r="AC57" s="217"/>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CD57" s="1"/>
      <c r="CM57" s="268">
        <f t="shared" si="4"/>
        <v>0</v>
      </c>
      <c r="CN57" s="268">
        <f t="shared" si="5"/>
        <v>0</v>
      </c>
      <c r="CO57" s="268">
        <f t="shared" si="6"/>
        <v>0</v>
      </c>
      <c r="CT57" s="269">
        <v>13</v>
      </c>
      <c r="CU57" s="274" t="str">
        <f t="shared" si="7"/>
        <v/>
      </c>
      <c r="CV57" s="276" t="str">
        <f t="shared" si="8"/>
        <v/>
      </c>
      <c r="CW57" s="274" t="str">
        <f t="shared" si="9"/>
        <v/>
      </c>
      <c r="CX57" s="268" t="str">
        <f t="shared" si="10"/>
        <v/>
      </c>
    </row>
    <row r="58" spans="1:107" ht="21"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CD58" s="1"/>
      <c r="CM58" s="268">
        <f t="shared" si="4"/>
        <v>0</v>
      </c>
      <c r="CN58" s="268">
        <f t="shared" si="5"/>
        <v>0</v>
      </c>
      <c r="CO58" s="268">
        <f t="shared" si="6"/>
        <v>0</v>
      </c>
      <c r="CT58" s="269">
        <v>14</v>
      </c>
      <c r="CU58" s="274" t="str">
        <f t="shared" si="7"/>
        <v/>
      </c>
      <c r="CV58" s="276" t="str">
        <f t="shared" si="8"/>
        <v/>
      </c>
      <c r="CW58" s="274" t="str">
        <f t="shared" si="9"/>
        <v/>
      </c>
      <c r="CX58" s="268" t="str">
        <f t="shared" si="10"/>
        <v/>
      </c>
    </row>
    <row r="59" spans="1:107" ht="21" customHeight="1">
      <c r="CD59" s="1"/>
      <c r="CM59" s="268">
        <f t="shared" si="4"/>
        <v>0</v>
      </c>
      <c r="CN59" s="268">
        <f t="shared" si="5"/>
        <v>0</v>
      </c>
      <c r="CO59" s="268">
        <f t="shared" si="6"/>
        <v>0</v>
      </c>
      <c r="CT59" s="269">
        <v>15</v>
      </c>
      <c r="CU59" s="274" t="str">
        <f t="shared" si="7"/>
        <v/>
      </c>
      <c r="CV59" s="276" t="str">
        <f t="shared" si="8"/>
        <v/>
      </c>
      <c r="CW59" s="274" t="str">
        <f t="shared" si="9"/>
        <v/>
      </c>
      <c r="CX59" s="268" t="str">
        <f t="shared" si="10"/>
        <v/>
      </c>
    </row>
    <row r="60" spans="1:107" ht="21" customHeight="1"/>
    <row r="61" spans="1:107" ht="21" customHeight="1">
      <c r="CU61" s="275" t="str">
        <f>IF(D55="","",IF(D56="",D55,IF(D57="",D55&amp;"、"&amp;D56,D55&amp;"、"&amp;D56&amp;"、"&amp;D57)))</f>
        <v/>
      </c>
      <c r="CV61" s="277"/>
      <c r="CW61" s="277"/>
      <c r="CX61" s="276"/>
    </row>
    <row r="62" spans="1:107" ht="21" hidden="1" customHeight="1">
      <c r="A62" s="35" t="s">
        <v>165</v>
      </c>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row>
    <row r="63" spans="1:107" ht="21" hidden="1" customHeight="1">
      <c r="A63" s="36" t="s">
        <v>153</v>
      </c>
      <c r="B63" s="63"/>
      <c r="C63" s="63"/>
      <c r="D63" s="63"/>
      <c r="E63" s="63"/>
      <c r="F63" s="63"/>
      <c r="G63" s="63"/>
      <c r="H63" s="63"/>
      <c r="I63" s="63"/>
      <c r="J63" s="63"/>
      <c r="K63" s="63"/>
      <c r="L63" s="137"/>
      <c r="M63" s="152" t="s">
        <v>156</v>
      </c>
      <c r="N63" s="152"/>
      <c r="O63" s="152"/>
      <c r="P63" s="152"/>
      <c r="Q63" s="183" t="s">
        <v>155</v>
      </c>
      <c r="R63" s="191"/>
      <c r="S63" s="191"/>
      <c r="T63" s="191"/>
      <c r="U63" s="191"/>
      <c r="V63" s="191"/>
      <c r="W63" s="191"/>
      <c r="X63" s="191"/>
      <c r="Y63" s="191"/>
      <c r="Z63" s="191"/>
      <c r="AA63" s="191"/>
      <c r="AB63" s="191"/>
      <c r="AC63" s="191"/>
      <c r="AD63" s="191"/>
      <c r="AE63" s="191"/>
      <c r="AF63" s="191"/>
      <c r="AG63" s="191"/>
      <c r="AH63" s="191"/>
      <c r="AI63" s="191"/>
      <c r="AJ63" s="243"/>
      <c r="AK63" s="250" t="s">
        <v>158</v>
      </c>
      <c r="AL63" s="250"/>
      <c r="AM63" s="250"/>
      <c r="AN63" s="250"/>
      <c r="AO63" s="250"/>
      <c r="AP63" s="250" t="s">
        <v>164</v>
      </c>
      <c r="AQ63" s="250"/>
      <c r="AR63" s="250"/>
      <c r="AS63" s="250"/>
      <c r="AT63" s="257"/>
    </row>
    <row r="64" spans="1:107" ht="21" hidden="1" customHeight="1">
      <c r="A64" s="37"/>
      <c r="B64" s="64"/>
      <c r="C64" s="64"/>
      <c r="D64" s="64"/>
      <c r="E64" s="64"/>
      <c r="F64" s="64"/>
      <c r="G64" s="64"/>
      <c r="H64" s="64"/>
      <c r="I64" s="64"/>
      <c r="J64" s="64"/>
      <c r="K64" s="64"/>
      <c r="L64" s="64"/>
      <c r="M64" s="153"/>
      <c r="N64" s="153"/>
      <c r="O64" s="153"/>
      <c r="P64" s="153"/>
      <c r="Q64" s="64"/>
      <c r="R64" s="64"/>
      <c r="S64" s="64"/>
      <c r="T64" s="64"/>
      <c r="U64" s="64"/>
      <c r="V64" s="64"/>
      <c r="W64" s="64"/>
      <c r="X64" s="64"/>
      <c r="Y64" s="64"/>
      <c r="Z64" s="64"/>
      <c r="AA64" s="64"/>
      <c r="AB64" s="64"/>
      <c r="AC64" s="64"/>
      <c r="AD64" s="64"/>
      <c r="AE64" s="64"/>
      <c r="AF64" s="64"/>
      <c r="AG64" s="64"/>
      <c r="AH64" s="64"/>
      <c r="AI64" s="64"/>
      <c r="AJ64" s="64"/>
      <c r="AK64" s="153"/>
      <c r="AL64" s="153"/>
      <c r="AM64" s="153"/>
      <c r="AN64" s="153"/>
      <c r="AO64" s="153"/>
      <c r="AP64" s="153"/>
      <c r="AQ64" s="153"/>
      <c r="AR64" s="153"/>
      <c r="AS64" s="153"/>
      <c r="AT64" s="258"/>
    </row>
    <row r="65" spans="1:46" ht="21" hidden="1" customHeight="1">
      <c r="A65" s="38"/>
      <c r="B65" s="65"/>
      <c r="C65" s="65"/>
      <c r="D65" s="65"/>
      <c r="E65" s="65"/>
      <c r="F65" s="65"/>
      <c r="G65" s="65"/>
      <c r="H65" s="65"/>
      <c r="I65" s="65"/>
      <c r="J65" s="65"/>
      <c r="K65" s="65"/>
      <c r="L65" s="65"/>
      <c r="M65" s="154"/>
      <c r="N65" s="154"/>
      <c r="O65" s="154"/>
      <c r="P65" s="154"/>
      <c r="Q65" s="65"/>
      <c r="R65" s="65"/>
      <c r="S65" s="65"/>
      <c r="T65" s="65"/>
      <c r="U65" s="65"/>
      <c r="V65" s="65"/>
      <c r="W65" s="65"/>
      <c r="X65" s="65"/>
      <c r="Y65" s="65"/>
      <c r="Z65" s="65"/>
      <c r="AA65" s="65"/>
      <c r="AB65" s="65"/>
      <c r="AC65" s="65"/>
      <c r="AD65" s="65"/>
      <c r="AE65" s="65"/>
      <c r="AF65" s="65"/>
      <c r="AG65" s="65"/>
      <c r="AH65" s="65"/>
      <c r="AI65" s="65"/>
      <c r="AJ65" s="65"/>
      <c r="AK65" s="154"/>
      <c r="AL65" s="154"/>
      <c r="AM65" s="154"/>
      <c r="AN65" s="154"/>
      <c r="AO65" s="154"/>
      <c r="AP65" s="154"/>
      <c r="AQ65" s="154"/>
      <c r="AR65" s="154"/>
      <c r="AS65" s="154"/>
      <c r="AT65" s="259"/>
    </row>
    <row r="66" spans="1:46" ht="21" hidden="1" customHeight="1">
      <c r="A66" s="38"/>
      <c r="B66" s="65"/>
      <c r="C66" s="65"/>
      <c r="D66" s="65"/>
      <c r="E66" s="65"/>
      <c r="F66" s="65"/>
      <c r="G66" s="65"/>
      <c r="H66" s="65"/>
      <c r="I66" s="65"/>
      <c r="J66" s="65"/>
      <c r="K66" s="65"/>
      <c r="L66" s="65"/>
      <c r="M66" s="154"/>
      <c r="N66" s="154"/>
      <c r="O66" s="154"/>
      <c r="P66" s="154"/>
      <c r="Q66" s="65"/>
      <c r="R66" s="65"/>
      <c r="S66" s="65"/>
      <c r="T66" s="65"/>
      <c r="U66" s="65"/>
      <c r="V66" s="65"/>
      <c r="W66" s="65"/>
      <c r="X66" s="65"/>
      <c r="Y66" s="65"/>
      <c r="Z66" s="65"/>
      <c r="AA66" s="65"/>
      <c r="AB66" s="65"/>
      <c r="AC66" s="65"/>
      <c r="AD66" s="65"/>
      <c r="AE66" s="65"/>
      <c r="AF66" s="65"/>
      <c r="AG66" s="65"/>
      <c r="AH66" s="65"/>
      <c r="AI66" s="65"/>
      <c r="AJ66" s="65"/>
      <c r="AK66" s="154"/>
      <c r="AL66" s="154"/>
      <c r="AM66" s="154"/>
      <c r="AN66" s="154"/>
      <c r="AO66" s="154"/>
      <c r="AP66" s="154"/>
      <c r="AQ66" s="154"/>
      <c r="AR66" s="154"/>
      <c r="AS66" s="154"/>
      <c r="AT66" s="259"/>
    </row>
    <row r="67" spans="1:46" ht="21" hidden="1" customHeight="1">
      <c r="A67" s="38"/>
      <c r="B67" s="65"/>
      <c r="C67" s="65"/>
      <c r="D67" s="65"/>
      <c r="E67" s="65"/>
      <c r="F67" s="65"/>
      <c r="G67" s="65"/>
      <c r="H67" s="65"/>
      <c r="I67" s="65"/>
      <c r="J67" s="65"/>
      <c r="K67" s="65"/>
      <c r="L67" s="65"/>
      <c r="M67" s="154"/>
      <c r="N67" s="154"/>
      <c r="O67" s="154"/>
      <c r="P67" s="154"/>
      <c r="Q67" s="65"/>
      <c r="R67" s="65"/>
      <c r="S67" s="65"/>
      <c r="T67" s="65"/>
      <c r="U67" s="65"/>
      <c r="V67" s="65"/>
      <c r="W67" s="65"/>
      <c r="X67" s="65"/>
      <c r="Y67" s="65"/>
      <c r="Z67" s="65"/>
      <c r="AA67" s="65"/>
      <c r="AB67" s="65"/>
      <c r="AC67" s="65"/>
      <c r="AD67" s="65"/>
      <c r="AE67" s="65"/>
      <c r="AF67" s="65"/>
      <c r="AG67" s="65"/>
      <c r="AH67" s="65"/>
      <c r="AI67" s="65"/>
      <c r="AJ67" s="65"/>
      <c r="AK67" s="154"/>
      <c r="AL67" s="154"/>
      <c r="AM67" s="154"/>
      <c r="AN67" s="154"/>
      <c r="AO67" s="154"/>
      <c r="AP67" s="154"/>
      <c r="AQ67" s="154"/>
      <c r="AR67" s="154"/>
      <c r="AS67" s="154"/>
      <c r="AT67" s="259"/>
    </row>
    <row r="68" spans="1:46" ht="21" hidden="1" customHeight="1">
      <c r="A68" s="38"/>
      <c r="B68" s="65"/>
      <c r="C68" s="65"/>
      <c r="D68" s="65"/>
      <c r="E68" s="65"/>
      <c r="F68" s="65"/>
      <c r="G68" s="65"/>
      <c r="H68" s="65"/>
      <c r="I68" s="65"/>
      <c r="J68" s="65"/>
      <c r="K68" s="65"/>
      <c r="L68" s="65"/>
      <c r="M68" s="154"/>
      <c r="N68" s="154"/>
      <c r="O68" s="154"/>
      <c r="P68" s="154"/>
      <c r="Q68" s="65"/>
      <c r="R68" s="65"/>
      <c r="S68" s="65"/>
      <c r="T68" s="65"/>
      <c r="U68" s="65"/>
      <c r="V68" s="65"/>
      <c r="W68" s="65"/>
      <c r="X68" s="65"/>
      <c r="Y68" s="65"/>
      <c r="Z68" s="65"/>
      <c r="AA68" s="65"/>
      <c r="AB68" s="65"/>
      <c r="AC68" s="65"/>
      <c r="AD68" s="65"/>
      <c r="AE68" s="65"/>
      <c r="AF68" s="65"/>
      <c r="AG68" s="65"/>
      <c r="AH68" s="65"/>
      <c r="AI68" s="65"/>
      <c r="AJ68" s="65"/>
      <c r="AK68" s="154"/>
      <c r="AL68" s="154"/>
      <c r="AM68" s="154"/>
      <c r="AN68" s="154"/>
      <c r="AO68" s="154"/>
      <c r="AP68" s="154"/>
      <c r="AQ68" s="154"/>
      <c r="AR68" s="154"/>
      <c r="AS68" s="154"/>
      <c r="AT68" s="259"/>
    </row>
    <row r="69" spans="1:46" ht="21" hidden="1" customHeight="1">
      <c r="A69" s="38"/>
      <c r="B69" s="65"/>
      <c r="C69" s="65"/>
      <c r="D69" s="65"/>
      <c r="E69" s="65"/>
      <c r="F69" s="65"/>
      <c r="G69" s="65"/>
      <c r="H69" s="65"/>
      <c r="I69" s="65"/>
      <c r="J69" s="65"/>
      <c r="K69" s="65"/>
      <c r="L69" s="65"/>
      <c r="M69" s="154"/>
      <c r="N69" s="154"/>
      <c r="O69" s="154"/>
      <c r="P69" s="154"/>
      <c r="Q69" s="65"/>
      <c r="R69" s="65"/>
      <c r="S69" s="65"/>
      <c r="T69" s="65"/>
      <c r="U69" s="65"/>
      <c r="V69" s="65"/>
      <c r="W69" s="65"/>
      <c r="X69" s="65"/>
      <c r="Y69" s="65"/>
      <c r="Z69" s="65"/>
      <c r="AA69" s="65"/>
      <c r="AB69" s="65"/>
      <c r="AC69" s="65"/>
      <c r="AD69" s="65"/>
      <c r="AE69" s="65"/>
      <c r="AF69" s="65"/>
      <c r="AG69" s="65"/>
      <c r="AH69" s="65"/>
      <c r="AI69" s="65"/>
      <c r="AJ69" s="65"/>
      <c r="AK69" s="154"/>
      <c r="AL69" s="154"/>
      <c r="AM69" s="154"/>
      <c r="AN69" s="154"/>
      <c r="AO69" s="154"/>
      <c r="AP69" s="154"/>
      <c r="AQ69" s="154"/>
      <c r="AR69" s="154"/>
      <c r="AS69" s="154"/>
      <c r="AT69" s="259"/>
    </row>
    <row r="70" spans="1:46" ht="21" hidden="1" customHeight="1">
      <c r="A70" s="38"/>
      <c r="B70" s="65"/>
      <c r="C70" s="65"/>
      <c r="D70" s="65"/>
      <c r="E70" s="65"/>
      <c r="F70" s="65"/>
      <c r="G70" s="65"/>
      <c r="H70" s="65"/>
      <c r="I70" s="65"/>
      <c r="J70" s="65"/>
      <c r="K70" s="65"/>
      <c r="L70" s="65"/>
      <c r="M70" s="154"/>
      <c r="N70" s="154"/>
      <c r="O70" s="154"/>
      <c r="P70" s="154"/>
      <c r="Q70" s="65"/>
      <c r="R70" s="65"/>
      <c r="S70" s="65"/>
      <c r="T70" s="65"/>
      <c r="U70" s="65"/>
      <c r="V70" s="65"/>
      <c r="W70" s="65"/>
      <c r="X70" s="65"/>
      <c r="Y70" s="65"/>
      <c r="Z70" s="65"/>
      <c r="AA70" s="65"/>
      <c r="AB70" s="65"/>
      <c r="AC70" s="65"/>
      <c r="AD70" s="65"/>
      <c r="AE70" s="65"/>
      <c r="AF70" s="65"/>
      <c r="AG70" s="65"/>
      <c r="AH70" s="65"/>
      <c r="AI70" s="65"/>
      <c r="AJ70" s="65"/>
      <c r="AK70" s="154"/>
      <c r="AL70" s="154"/>
      <c r="AM70" s="154"/>
      <c r="AN70" s="154"/>
      <c r="AO70" s="154"/>
      <c r="AP70" s="154"/>
      <c r="AQ70" s="154"/>
      <c r="AR70" s="154"/>
      <c r="AS70" s="154"/>
      <c r="AT70" s="259"/>
    </row>
    <row r="71" spans="1:46" ht="21" hidden="1" customHeight="1">
      <c r="A71" s="38"/>
      <c r="B71" s="65"/>
      <c r="C71" s="65"/>
      <c r="D71" s="65"/>
      <c r="E71" s="65"/>
      <c r="F71" s="65"/>
      <c r="G71" s="65"/>
      <c r="H71" s="65"/>
      <c r="I71" s="65"/>
      <c r="J71" s="65"/>
      <c r="K71" s="65"/>
      <c r="L71" s="65"/>
      <c r="M71" s="154"/>
      <c r="N71" s="154"/>
      <c r="O71" s="154"/>
      <c r="P71" s="154"/>
      <c r="Q71" s="65"/>
      <c r="R71" s="65"/>
      <c r="S71" s="65"/>
      <c r="T71" s="65"/>
      <c r="U71" s="65"/>
      <c r="V71" s="65"/>
      <c r="W71" s="65"/>
      <c r="X71" s="65"/>
      <c r="Y71" s="65"/>
      <c r="Z71" s="65"/>
      <c r="AA71" s="65"/>
      <c r="AB71" s="65"/>
      <c r="AC71" s="65"/>
      <c r="AD71" s="65"/>
      <c r="AE71" s="65"/>
      <c r="AF71" s="65"/>
      <c r="AG71" s="65"/>
      <c r="AH71" s="65"/>
      <c r="AI71" s="65"/>
      <c r="AJ71" s="65"/>
      <c r="AK71" s="154"/>
      <c r="AL71" s="154"/>
      <c r="AM71" s="154"/>
      <c r="AN71" s="154"/>
      <c r="AO71" s="154"/>
      <c r="AP71" s="154"/>
      <c r="AQ71" s="154"/>
      <c r="AR71" s="154"/>
      <c r="AS71" s="154"/>
      <c r="AT71" s="259"/>
    </row>
    <row r="72" spans="1:46" ht="21" hidden="1" customHeight="1">
      <c r="A72" s="38"/>
      <c r="B72" s="65"/>
      <c r="C72" s="65"/>
      <c r="D72" s="65"/>
      <c r="E72" s="65"/>
      <c r="F72" s="65"/>
      <c r="G72" s="65"/>
      <c r="H72" s="65"/>
      <c r="I72" s="65"/>
      <c r="J72" s="65"/>
      <c r="K72" s="65"/>
      <c r="L72" s="65"/>
      <c r="M72" s="154"/>
      <c r="N72" s="154"/>
      <c r="O72" s="154"/>
      <c r="P72" s="154"/>
      <c r="Q72" s="65"/>
      <c r="R72" s="65"/>
      <c r="S72" s="65"/>
      <c r="T72" s="65"/>
      <c r="U72" s="65"/>
      <c r="V72" s="65"/>
      <c r="W72" s="65"/>
      <c r="X72" s="65"/>
      <c r="Y72" s="65"/>
      <c r="Z72" s="65"/>
      <c r="AA72" s="65"/>
      <c r="AB72" s="65"/>
      <c r="AC72" s="65"/>
      <c r="AD72" s="65"/>
      <c r="AE72" s="65"/>
      <c r="AF72" s="65"/>
      <c r="AG72" s="65"/>
      <c r="AH72" s="65"/>
      <c r="AI72" s="65"/>
      <c r="AJ72" s="65"/>
      <c r="AK72" s="154"/>
      <c r="AL72" s="154"/>
      <c r="AM72" s="154"/>
      <c r="AN72" s="154"/>
      <c r="AO72" s="154"/>
      <c r="AP72" s="154"/>
      <c r="AQ72" s="154"/>
      <c r="AR72" s="154"/>
      <c r="AS72" s="154"/>
      <c r="AT72" s="259"/>
    </row>
    <row r="73" spans="1:46" ht="21" hidden="1" customHeight="1">
      <c r="A73" s="38"/>
      <c r="B73" s="65"/>
      <c r="C73" s="65"/>
      <c r="D73" s="65"/>
      <c r="E73" s="65"/>
      <c r="F73" s="65"/>
      <c r="G73" s="65"/>
      <c r="H73" s="65"/>
      <c r="I73" s="65"/>
      <c r="J73" s="65"/>
      <c r="K73" s="65"/>
      <c r="L73" s="65"/>
      <c r="M73" s="154"/>
      <c r="N73" s="154"/>
      <c r="O73" s="154"/>
      <c r="P73" s="154"/>
      <c r="Q73" s="65"/>
      <c r="R73" s="65"/>
      <c r="S73" s="65"/>
      <c r="T73" s="65"/>
      <c r="U73" s="65"/>
      <c r="V73" s="65"/>
      <c r="W73" s="65"/>
      <c r="X73" s="65"/>
      <c r="Y73" s="65"/>
      <c r="Z73" s="65"/>
      <c r="AA73" s="65"/>
      <c r="AB73" s="65"/>
      <c r="AC73" s="65"/>
      <c r="AD73" s="65"/>
      <c r="AE73" s="65"/>
      <c r="AF73" s="65"/>
      <c r="AG73" s="65"/>
      <c r="AH73" s="65"/>
      <c r="AI73" s="65"/>
      <c r="AJ73" s="65"/>
      <c r="AK73" s="154"/>
      <c r="AL73" s="154"/>
      <c r="AM73" s="154"/>
      <c r="AN73" s="154"/>
      <c r="AO73" s="154"/>
      <c r="AP73" s="154"/>
      <c r="AQ73" s="154"/>
      <c r="AR73" s="154"/>
      <c r="AS73" s="154"/>
      <c r="AT73" s="259"/>
    </row>
    <row r="74" spans="1:46" ht="21" hidden="1" customHeight="1">
      <c r="A74" s="39"/>
      <c r="B74" s="66"/>
      <c r="C74" s="66"/>
      <c r="D74" s="66"/>
      <c r="E74" s="66"/>
      <c r="F74" s="66"/>
      <c r="G74" s="66"/>
      <c r="H74" s="66"/>
      <c r="I74" s="66"/>
      <c r="J74" s="66"/>
      <c r="K74" s="66"/>
      <c r="L74" s="66"/>
      <c r="M74" s="155"/>
      <c r="N74" s="155"/>
      <c r="O74" s="155"/>
      <c r="P74" s="155"/>
      <c r="Q74" s="66"/>
      <c r="R74" s="66"/>
      <c r="S74" s="66"/>
      <c r="T74" s="66"/>
      <c r="U74" s="66"/>
      <c r="V74" s="66"/>
      <c r="W74" s="66"/>
      <c r="X74" s="66"/>
      <c r="Y74" s="66"/>
      <c r="Z74" s="66"/>
      <c r="AA74" s="66"/>
      <c r="AB74" s="66"/>
      <c r="AC74" s="66"/>
      <c r="AD74" s="66"/>
      <c r="AE74" s="66"/>
      <c r="AF74" s="66"/>
      <c r="AG74" s="66"/>
      <c r="AH74" s="66"/>
      <c r="AI74" s="66"/>
      <c r="AJ74" s="66"/>
      <c r="AK74" s="155"/>
      <c r="AL74" s="155"/>
      <c r="AM74" s="155"/>
      <c r="AN74" s="155"/>
      <c r="AO74" s="155"/>
      <c r="AP74" s="155"/>
      <c r="AQ74" s="155"/>
      <c r="AR74" s="155"/>
      <c r="AS74" s="155"/>
      <c r="AT74" s="260"/>
    </row>
    <row r="75" spans="1:46" ht="21.75" hidden="1" customHeight="1">
      <c r="A75" s="40" t="s">
        <v>166</v>
      </c>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row>
    <row r="83" spans="17:90">
      <c r="Q83" s="41"/>
      <c r="R83" s="41"/>
      <c r="S83" s="41"/>
      <c r="T83" s="41"/>
      <c r="U83" s="41"/>
      <c r="V83" s="41"/>
      <c r="W83" s="41"/>
      <c r="X83" s="41"/>
      <c r="Y83" s="41"/>
      <c r="Z83" s="41"/>
      <c r="AA83" s="41"/>
      <c r="AB83" s="41"/>
      <c r="AC83" s="41"/>
      <c r="AD83" s="41"/>
      <c r="AE83" s="41"/>
      <c r="AF83" s="41"/>
      <c r="AG83" s="41"/>
      <c r="AH83" s="41"/>
      <c r="AI83" s="41"/>
      <c r="AJ83" s="41"/>
    </row>
    <row r="84" spans="17:90">
      <c r="Q84" s="41"/>
      <c r="R84" s="41"/>
      <c r="S84" s="41"/>
      <c r="AJ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row>
    <row r="85" spans="17:90">
      <c r="Q85" s="41"/>
      <c r="R85" s="41"/>
      <c r="S85" s="41"/>
      <c r="AJ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row>
    <row r="86" spans="17:90">
      <c r="Q86" s="41"/>
      <c r="R86" s="41"/>
      <c r="S86" s="41"/>
      <c r="AJ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row>
    <row r="87" spans="17:90">
      <c r="Q87" s="41"/>
      <c r="R87" s="41"/>
      <c r="S87" s="41"/>
      <c r="AJ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row>
    <row r="88" spans="17:90">
      <c r="Q88" s="41"/>
      <c r="R88" s="41"/>
      <c r="S88" s="41"/>
      <c r="AJ88" s="41"/>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row>
    <row r="89" spans="17:90">
      <c r="Q89" s="41"/>
      <c r="R89" s="41"/>
      <c r="S89" s="41"/>
      <c r="AJ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row>
    <row r="90" spans="17:90">
      <c r="Q90" s="41"/>
      <c r="R90" s="41"/>
      <c r="S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row>
    <row r="91" spans="17:90">
      <c r="Q91" s="41"/>
      <c r="R91" s="41"/>
      <c r="S91" s="41"/>
      <c r="AJ91" s="41"/>
    </row>
    <row r="92" spans="17:90">
      <c r="Q92" s="41"/>
      <c r="R92" s="41"/>
      <c r="S92" s="41"/>
      <c r="AJ92" s="41"/>
    </row>
    <row r="93" spans="17:90">
      <c r="Q93" s="41"/>
      <c r="R93" s="41"/>
      <c r="S93" s="41"/>
      <c r="AJ93" s="41"/>
    </row>
    <row r="94" spans="17:90">
      <c r="Q94" s="41"/>
      <c r="R94" s="41"/>
      <c r="S94" s="41"/>
      <c r="AJ94" s="41"/>
    </row>
    <row r="95" spans="17:90">
      <c r="Q95" s="41"/>
      <c r="R95" s="41"/>
      <c r="S95" s="41"/>
      <c r="AJ95" s="41"/>
    </row>
    <row r="96" spans="17:90">
      <c r="Q96" s="41"/>
      <c r="R96" s="41"/>
      <c r="S96" s="41"/>
      <c r="AJ96" s="41"/>
    </row>
    <row r="97" spans="17:36">
      <c r="Q97" s="41"/>
      <c r="R97" s="41"/>
      <c r="S97" s="41"/>
      <c r="AJ97" s="41"/>
    </row>
    <row r="98" spans="17:36">
      <c r="Q98" s="41"/>
      <c r="R98" s="41"/>
      <c r="S98" s="41"/>
      <c r="AJ98" s="41"/>
    </row>
    <row r="99" spans="17:36">
      <c r="Q99" s="41"/>
      <c r="R99" s="41"/>
      <c r="S99" s="41"/>
      <c r="AJ99" s="41"/>
    </row>
    <row r="100" spans="17:36">
      <c r="Q100" s="41"/>
      <c r="R100" s="41"/>
      <c r="S100" s="41"/>
      <c r="AJ100" s="41"/>
    </row>
    <row r="101" spans="17:36">
      <c r="Q101" s="41"/>
      <c r="R101" s="41"/>
      <c r="S101" s="41"/>
      <c r="AJ101" s="41"/>
    </row>
    <row r="102" spans="17:36">
      <c r="Q102" s="41"/>
      <c r="R102" s="41"/>
      <c r="S102" s="41"/>
      <c r="AJ102" s="41"/>
    </row>
    <row r="103" spans="17:36">
      <c r="Q103" s="41"/>
      <c r="R103" s="41"/>
      <c r="S103" s="41"/>
      <c r="AJ103" s="41"/>
    </row>
    <row r="104" spans="17:36">
      <c r="Q104" s="41"/>
      <c r="R104" s="41"/>
      <c r="S104" s="41"/>
      <c r="AJ104" s="41"/>
    </row>
    <row r="105" spans="17:36">
      <c r="Q105" s="41"/>
      <c r="R105" s="41"/>
      <c r="S105" s="41"/>
      <c r="AJ105" s="41"/>
    </row>
    <row r="106" spans="17:36">
      <c r="Q106" s="41"/>
      <c r="R106" s="41"/>
      <c r="S106" s="41"/>
      <c r="AJ106" s="41"/>
    </row>
    <row r="107" spans="17:36">
      <c r="Q107" s="41"/>
      <c r="R107" s="41"/>
      <c r="S107" s="41"/>
      <c r="AJ107" s="41"/>
    </row>
    <row r="108" spans="17:36">
      <c r="Q108" s="41"/>
      <c r="R108" s="41"/>
      <c r="S108" s="41"/>
      <c r="AJ108" s="41"/>
    </row>
    <row r="109" spans="17:36">
      <c r="Q109" s="41"/>
      <c r="R109" s="41"/>
      <c r="S109" s="41"/>
      <c r="AJ109" s="41"/>
    </row>
    <row r="110" spans="17:36">
      <c r="Q110" s="41"/>
      <c r="R110" s="41"/>
      <c r="S110" s="41"/>
      <c r="AJ110" s="41"/>
    </row>
    <row r="111" spans="17:36">
      <c r="Q111" s="41"/>
      <c r="R111" s="41"/>
      <c r="S111" s="41"/>
      <c r="AJ111" s="41"/>
    </row>
    <row r="112" spans="17:36">
      <c r="Q112" s="41"/>
      <c r="R112" s="41"/>
      <c r="S112" s="41"/>
      <c r="AJ112" s="41"/>
    </row>
    <row r="113" spans="1:36">
      <c r="Q113" s="41"/>
      <c r="R113" s="41"/>
      <c r="S113" s="41"/>
      <c r="AJ113" s="41"/>
    </row>
    <row r="114" spans="1:36">
      <c r="Q114" s="41"/>
      <c r="R114" s="41"/>
      <c r="S114" s="41"/>
      <c r="AJ114" s="41"/>
    </row>
    <row r="115" spans="1:36">
      <c r="Q115" s="41"/>
      <c r="R115" s="41"/>
      <c r="S115" s="41"/>
      <c r="AJ115" s="41"/>
    </row>
    <row r="116" spans="1:36">
      <c r="Q116" s="41"/>
      <c r="R116" s="41"/>
      <c r="S116" s="41"/>
      <c r="AJ116" s="41"/>
    </row>
    <row r="117" spans="1:36">
      <c r="Q117" s="41"/>
      <c r="R117" s="41"/>
      <c r="S117" s="41"/>
      <c r="AJ117" s="41"/>
    </row>
    <row r="118" spans="1:36">
      <c r="Q118" s="41"/>
      <c r="R118" s="41"/>
      <c r="S118" s="41"/>
      <c r="AJ118" s="41"/>
    </row>
    <row r="119" spans="1:36">
      <c r="A119" s="41"/>
      <c r="B119" s="41"/>
      <c r="C119" s="41"/>
      <c r="D119" s="41"/>
      <c r="E119" s="41"/>
      <c r="F119" s="41"/>
      <c r="G119" s="41"/>
      <c r="H119" s="41"/>
      <c r="I119" s="41"/>
      <c r="J119" s="41"/>
      <c r="K119" s="41"/>
      <c r="L119" s="41"/>
      <c r="M119" s="41"/>
      <c r="N119" s="41"/>
      <c r="O119" s="41"/>
      <c r="P119" s="41"/>
      <c r="Q119" s="41"/>
      <c r="R119" s="41"/>
      <c r="S119" s="41"/>
      <c r="AJ119" s="41"/>
    </row>
    <row r="120" spans="1:36">
      <c r="A120" s="41"/>
      <c r="B120" s="41"/>
      <c r="C120" s="41"/>
      <c r="D120" s="41"/>
      <c r="E120" s="41"/>
      <c r="F120" s="41"/>
      <c r="G120" s="41"/>
      <c r="H120" s="41"/>
      <c r="I120" s="41"/>
      <c r="J120" s="41"/>
      <c r="K120" s="41"/>
      <c r="L120" s="41"/>
      <c r="M120" s="41"/>
      <c r="N120" s="41"/>
      <c r="O120" s="41"/>
      <c r="P120" s="41"/>
      <c r="Q120" s="41"/>
      <c r="R120" s="41"/>
      <c r="S120" s="41"/>
      <c r="AJ120" s="41"/>
    </row>
    <row r="121" spans="1:36">
      <c r="A121" s="41"/>
      <c r="B121" s="41"/>
      <c r="C121" s="41"/>
      <c r="D121" s="41"/>
      <c r="E121" s="41"/>
      <c r="F121" s="41"/>
      <c r="G121" s="41"/>
      <c r="H121" s="41"/>
      <c r="I121" s="41"/>
      <c r="J121" s="41"/>
      <c r="K121" s="41"/>
      <c r="L121" s="41"/>
      <c r="M121" s="41"/>
      <c r="N121" s="41"/>
      <c r="O121" s="41"/>
      <c r="P121" s="41"/>
      <c r="Q121" s="41"/>
      <c r="R121" s="41"/>
      <c r="S121" s="41"/>
      <c r="AJ121" s="41"/>
    </row>
    <row r="133" ht="13.5" customHeight="1"/>
    <row r="142" ht="13.5" customHeight="1"/>
    <row r="144" ht="13.5" customHeight="1"/>
    <row r="153" ht="13.5" customHeight="1"/>
    <row r="166" ht="13.5" customHeight="1"/>
  </sheetData>
  <mergeCells count="253">
    <mergeCell ref="F1:R1"/>
    <mergeCell ref="S1:W1"/>
    <mergeCell ref="X1:AA1"/>
    <mergeCell ref="AD1:AG1"/>
    <mergeCell ref="C2:D2"/>
    <mergeCell ref="E2:AB2"/>
    <mergeCell ref="A4:H4"/>
    <mergeCell ref="I4:Q4"/>
    <mergeCell ref="AI4:AM4"/>
    <mergeCell ref="A5:H5"/>
    <mergeCell ref="I5:Q5"/>
    <mergeCell ref="R5:V5"/>
    <mergeCell ref="W5:AD5"/>
    <mergeCell ref="AI5:AK5"/>
    <mergeCell ref="AL5:AM5"/>
    <mergeCell ref="A6:H6"/>
    <mergeCell ref="I6:AD6"/>
    <mergeCell ref="AI6:AK6"/>
    <mergeCell ref="AL6:AM6"/>
    <mergeCell ref="A7:H7"/>
    <mergeCell ref="I7:AD7"/>
    <mergeCell ref="AI7:AK7"/>
    <mergeCell ref="AL7:AM7"/>
    <mergeCell ref="A8:H8"/>
    <mergeCell ref="I8:AD8"/>
    <mergeCell ref="AI8:AK8"/>
    <mergeCell ref="AL8:AM8"/>
    <mergeCell ref="A9:H9"/>
    <mergeCell ref="I9:AD9"/>
    <mergeCell ref="AI9:AK9"/>
    <mergeCell ref="AL9:AM9"/>
    <mergeCell ref="A10:H10"/>
    <mergeCell ref="I10:AD10"/>
    <mergeCell ref="AI10:AK10"/>
    <mergeCell ref="AL10:AM10"/>
    <mergeCell ref="A11:H11"/>
    <mergeCell ref="I11:J11"/>
    <mergeCell ref="L11:M11"/>
    <mergeCell ref="N11:AD11"/>
    <mergeCell ref="AI11:AK11"/>
    <mergeCell ref="AL11:AM11"/>
    <mergeCell ref="I12:M12"/>
    <mergeCell ref="N12:Q12"/>
    <mergeCell ref="R12:U12"/>
    <mergeCell ref="V12:AD12"/>
    <mergeCell ref="CR12:CZ12"/>
    <mergeCell ref="I13:M13"/>
    <mergeCell ref="N13:AD13"/>
    <mergeCell ref="A14:H14"/>
    <mergeCell ref="I14:Q14"/>
    <mergeCell ref="R14:U14"/>
    <mergeCell ref="V14:AD14"/>
    <mergeCell ref="N15:Q15"/>
    <mergeCell ref="R15:AD15"/>
    <mergeCell ref="N16:Q16"/>
    <mergeCell ref="R16:AD16"/>
    <mergeCell ref="N17:Q17"/>
    <mergeCell ref="R17:AD17"/>
    <mergeCell ref="N18:Q18"/>
    <mergeCell ref="R18:AD18"/>
    <mergeCell ref="N19:Q19"/>
    <mergeCell ref="R19:AD19"/>
    <mergeCell ref="N20:Q20"/>
    <mergeCell ref="R20:AD20"/>
    <mergeCell ref="N21:Q21"/>
    <mergeCell ref="R21:AD21"/>
    <mergeCell ref="N22:Q22"/>
    <mergeCell ref="R22:AD22"/>
    <mergeCell ref="N23:Q23"/>
    <mergeCell ref="R23:S23"/>
    <mergeCell ref="U23:V23"/>
    <mergeCell ref="W23:AD23"/>
    <mergeCell ref="N24:Q24"/>
    <mergeCell ref="R24:AD24"/>
    <mergeCell ref="N25:Q25"/>
    <mergeCell ref="R25:AD25"/>
    <mergeCell ref="N26:Q26"/>
    <mergeCell ref="R26:AD26"/>
    <mergeCell ref="N27:Q27"/>
    <mergeCell ref="R27:AD27"/>
    <mergeCell ref="A28:H28"/>
    <mergeCell ref="I28:Q28"/>
    <mergeCell ref="R28:U28"/>
    <mergeCell ref="V28:AD28"/>
    <mergeCell ref="A29:H29"/>
    <mergeCell ref="I29:Q29"/>
    <mergeCell ref="R29:U29"/>
    <mergeCell ref="V29:AD29"/>
    <mergeCell ref="A30:H30"/>
    <mergeCell ref="I30:AD30"/>
    <mergeCell ref="A32:H32"/>
    <mergeCell ref="I32:L32"/>
    <mergeCell ref="M32:S32"/>
    <mergeCell ref="T32:U32"/>
    <mergeCell ref="A33:H33"/>
    <mergeCell ref="I33:L33"/>
    <mergeCell ref="M33:S33"/>
    <mergeCell ref="T33:U33"/>
    <mergeCell ref="I34:L34"/>
    <mergeCell ref="M34:S34"/>
    <mergeCell ref="T34:U34"/>
    <mergeCell ref="I35:L35"/>
    <mergeCell ref="M35:S35"/>
    <mergeCell ref="T35:U35"/>
    <mergeCell ref="A36:H36"/>
    <mergeCell ref="I36:L36"/>
    <mergeCell ref="M36:S36"/>
    <mergeCell ref="T36:U36"/>
    <mergeCell ref="A37:H37"/>
    <mergeCell ref="I37:L37"/>
    <mergeCell ref="M37:S37"/>
    <mergeCell ref="T37:U37"/>
    <mergeCell ref="I38:L38"/>
    <mergeCell ref="M38:S38"/>
    <mergeCell ref="T38:U38"/>
    <mergeCell ref="I39:L39"/>
    <mergeCell ref="M39:S39"/>
    <mergeCell ref="T39:U39"/>
    <mergeCell ref="A40:H40"/>
    <mergeCell ref="I40:L40"/>
    <mergeCell ref="M40:S40"/>
    <mergeCell ref="T40:U40"/>
    <mergeCell ref="A41:H41"/>
    <mergeCell ref="I41:L41"/>
    <mergeCell ref="M41:S41"/>
    <mergeCell ref="T41:U41"/>
    <mergeCell ref="F45:G45"/>
    <mergeCell ref="I45:M45"/>
    <mergeCell ref="N45:O45"/>
    <mergeCell ref="Q45:U45"/>
    <mergeCell ref="V45:W45"/>
    <mergeCell ref="Y45:AA45"/>
    <mergeCell ref="AB45:AC45"/>
    <mergeCell ref="AH45:AO45"/>
    <mergeCell ref="F46:G46"/>
    <mergeCell ref="I46:M46"/>
    <mergeCell ref="N46:O46"/>
    <mergeCell ref="Q46:U46"/>
    <mergeCell ref="V46:W46"/>
    <mergeCell ref="Y46:AC46"/>
    <mergeCell ref="AH46:AO46"/>
    <mergeCell ref="F47:G47"/>
    <mergeCell ref="I47:M47"/>
    <mergeCell ref="N47:O47"/>
    <mergeCell ref="Q47:U47"/>
    <mergeCell ref="V47:W47"/>
    <mergeCell ref="Y47:AC47"/>
    <mergeCell ref="AH47:AO47"/>
    <mergeCell ref="F48:G48"/>
    <mergeCell ref="I48:M48"/>
    <mergeCell ref="N48:O48"/>
    <mergeCell ref="Q48:U48"/>
    <mergeCell ref="V48:W48"/>
    <mergeCell ref="Y48:AC48"/>
    <mergeCell ref="F49:G49"/>
    <mergeCell ref="I49:M49"/>
    <mergeCell ref="N49:O49"/>
    <mergeCell ref="Q49:U49"/>
    <mergeCell ref="V49:W49"/>
    <mergeCell ref="Y49:AC49"/>
    <mergeCell ref="F50:G50"/>
    <mergeCell ref="I50:M50"/>
    <mergeCell ref="N50:O50"/>
    <mergeCell ref="Q50:U50"/>
    <mergeCell ref="V50:W50"/>
    <mergeCell ref="Y50:AC50"/>
    <mergeCell ref="F51:G51"/>
    <mergeCell ref="I51:M51"/>
    <mergeCell ref="N51:AC51"/>
    <mergeCell ref="N53:O53"/>
    <mergeCell ref="C54:J54"/>
    <mergeCell ref="D55:J55"/>
    <mergeCell ref="D56:J56"/>
    <mergeCell ref="N56:P56"/>
    <mergeCell ref="Q56:AC56"/>
    <mergeCell ref="D57:J57"/>
    <mergeCell ref="N57:P57"/>
    <mergeCell ref="Q57:AC57"/>
    <mergeCell ref="CU61:CX61"/>
    <mergeCell ref="A62:AT62"/>
    <mergeCell ref="A63:L63"/>
    <mergeCell ref="M63:P63"/>
    <mergeCell ref="Q63:AJ63"/>
    <mergeCell ref="AK63:AO63"/>
    <mergeCell ref="AP63:AT63"/>
    <mergeCell ref="A64:L64"/>
    <mergeCell ref="M64:P64"/>
    <mergeCell ref="Q64:AJ64"/>
    <mergeCell ref="AK64:AO64"/>
    <mergeCell ref="AP64:AT64"/>
    <mergeCell ref="A65:L65"/>
    <mergeCell ref="M65:P65"/>
    <mergeCell ref="Q65:AJ65"/>
    <mergeCell ref="AK65:AO65"/>
    <mergeCell ref="AP65:AT65"/>
    <mergeCell ref="A66:L66"/>
    <mergeCell ref="M66:P66"/>
    <mergeCell ref="Q66:AJ66"/>
    <mergeCell ref="AK66:AO66"/>
    <mergeCell ref="AP66:AT66"/>
    <mergeCell ref="A67:L67"/>
    <mergeCell ref="M67:P67"/>
    <mergeCell ref="Q67:AJ67"/>
    <mergeCell ref="AK67:AO67"/>
    <mergeCell ref="AP67:AT67"/>
    <mergeCell ref="A68:L68"/>
    <mergeCell ref="M68:P68"/>
    <mergeCell ref="Q68:AJ68"/>
    <mergeCell ref="AK68:AO68"/>
    <mergeCell ref="AP68:AT68"/>
    <mergeCell ref="A69:L69"/>
    <mergeCell ref="M69:P69"/>
    <mergeCell ref="Q69:AJ69"/>
    <mergeCell ref="AK69:AO69"/>
    <mergeCell ref="AP69:AT69"/>
    <mergeCell ref="A70:L70"/>
    <mergeCell ref="M70:P70"/>
    <mergeCell ref="Q70:AJ70"/>
    <mergeCell ref="AK70:AO70"/>
    <mergeCell ref="AP70:AT70"/>
    <mergeCell ref="A71:L71"/>
    <mergeCell ref="M71:P71"/>
    <mergeCell ref="Q71:AJ71"/>
    <mergeCell ref="AK71:AO71"/>
    <mergeCell ref="AP71:AT71"/>
    <mergeCell ref="A72:L72"/>
    <mergeCell ref="M72:P72"/>
    <mergeCell ref="Q72:AJ72"/>
    <mergeCell ref="AK72:AO72"/>
    <mergeCell ref="AP72:AT72"/>
    <mergeCell ref="A73:L73"/>
    <mergeCell ref="M73:P73"/>
    <mergeCell ref="Q73:AJ73"/>
    <mergeCell ref="AK73:AO73"/>
    <mergeCell ref="AP73:AT73"/>
    <mergeCell ref="A74:L74"/>
    <mergeCell ref="M74:P74"/>
    <mergeCell ref="Q74:AJ74"/>
    <mergeCell ref="AK74:AO74"/>
    <mergeCell ref="AP74:AT74"/>
    <mergeCell ref="A75:AT75"/>
    <mergeCell ref="A12:H13"/>
    <mergeCell ref="A15:H17"/>
    <mergeCell ref="I15:M17"/>
    <mergeCell ref="AK32:AW34"/>
    <mergeCell ref="A34:H35"/>
    <mergeCell ref="AK36:AW38"/>
    <mergeCell ref="A38:C39"/>
    <mergeCell ref="AK40:AW42"/>
    <mergeCell ref="N54:AC55"/>
    <mergeCell ref="A18:H27"/>
    <mergeCell ref="I18:M27"/>
    <mergeCell ref="A45:E51"/>
  </mergeCells>
  <phoneticPr fontId="3" type="Hiragana"/>
  <dataValidations count="54">
    <dataValidation imeMode="hiragana" allowBlank="1" showDropDown="0" showInputMessage="1" showErrorMessage="1" promptTitle="代表者役職名　欄" prompt="代表者の役職名を記入してください_x000a_例：代表取締役、代表取締役社長　等" sqref="I8"/>
    <dataValidation imeMode="hiragana" allowBlank="1" showDropDown="0" showInputMessage="1" showErrorMessage="1" promptTitle="代表者氏名　欄" prompt="代表者の氏名を記入してください_x000a_※氏と名の間にスペースを全角１文字入れてください" sqref="I34:I35 I9"/>
    <dataValidation imeMode="halfKatakana" allowBlank="1" showDropDown="0"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DropDown="0" showInputMessage="1" showErrorMessage="1" promptTitle="郵便番号　欄" prompt="郵便区番号を記入してください（はじめの３桁）" sqref="I11:J11 R23:S23"/>
    <dataValidation imeMode="fullAlpha" allowBlank="1" showDropDown="0" showInputMessage="1" showErrorMessage="1" promptTitle="郵便番号　欄" prompt="町域番号を記入してください（後ろの４桁）" sqref="L11:M11 U23:V23"/>
    <dataValidation imeMode="hiragana" allowBlank="1" showDropDown="0" showInputMessage="1" showErrorMessage="1" promptTitle="県名　欄" prompt="所在地県名を記入してください" sqref="N12:Q12"/>
    <dataValidation imeMode="hiragana" allowBlank="1" showDropDown="0" showInputMessage="1" showErrorMessage="1" promptTitle="市区町村名　欄" prompt="所在地の市区町村名を記入してください" sqref="V12"/>
    <dataValidation imeMode="halfAlpha" allowBlank="1" showDropDown="0" showInputMessage="1" showErrorMessage="1" promptTitle="電話番号　欄" prompt="会社電話番号を記入してください_x000a_03-1111-1000のように局番等の間に&quot;-&quot;を入れてください" sqref="I14:Q14"/>
    <dataValidation imeMode="halfAlpha" allowBlank="1" showDropDown="0" showInputMessage="1" showErrorMessage="1" promptTitle="FAX番号　欄" prompt="FAXの番号を記入してください_x000a_03-1111-1001のように局番等の間に&quot;-&quot;を入れてください" sqref="V14"/>
    <dataValidation imeMode="hiragana" allowBlank="1" showDropDown="0" showInputMessage="1" showErrorMessage="1" promptTitle="営業所等名称　欄" prompt="営業所等がある場合はここに名称を記入してください_x000a_左の欄が「有していない」場合は記入しないでください" sqref="R15"/>
    <dataValidation type="list" allowBlank="1" showDropDown="0"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DropDown="0" showInputMessage="1" showErrorMessage="1" promptTitle="申請担当者氏名　欄" prompt="貴社の申請担当者氏名（漢字）を記入してください_x000a_※氏と名の間にスペースを入れてください" sqref="I28:Q28"/>
    <dataValidation imeMode="halfKatakana" allowBlank="1" showDropDown="0" showInputMessage="1" showErrorMessage="1" promptTitle="担当者（フリガナ）　欄" prompt="貴社の担当者氏名フリガナ（カタカナ）を記入してください_x000a_※氏と名の間にスペースを入れてください" sqref="V28"/>
    <dataValidation imeMode="halfAlpha" allowBlank="1" showDropDown="0"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DropDown="0" showInputMessage="1" showErrorMessage="1" promptTitle="所属名・内線　欄" prompt="貴社の担当者所属名、内線を記入してください_x000a_例：総務課総務係　内線１１１" sqref="V29"/>
    <dataValidation imeMode="hiragana" allowBlank="1" showDropDown="0"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DropDown="0"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DropDown="0"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DropDown="0"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DropDown="0"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DropDown="0"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DropDown="0"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DropDown="0" showInputMessage="1" showErrorMessage="1" promptTitle="営業所等所在地（よみ）　欄" prompt="上記営業所等所在地のよみを記入してください_x000a_" sqref="R25"/>
    <dataValidation imeMode="hiragana" allowBlank="1" showDropDown="0" showInputMessage="1" showErrorMessage="1" promptTitle="営業所所在地　欄" prompt="営業所の所在地を記入してください（数字も全角で記入）" sqref="Q64:AJ74"/>
    <dataValidation imeMode="halfAlpha" allowBlank="1" showDropDown="0" showInputMessage="1" showErrorMessage="1" promptTitle="郵便番号　欄" prompt="営業所等の郵便番号を入力してください(半角英数）_x000a_例：324-8641　中に&quot;-&quot;ハイフォンを入れてください" sqref="M64:P74"/>
    <dataValidation imeMode="hiragana" allowBlank="1" showDropDown="0" showInputMessage="1" showErrorMessage="1" promptTitle="営業所名称　欄" prompt="営業所の名称を記入してください" sqref="A64:L74"/>
    <dataValidation imeMode="halfAlpha" allowBlank="1" showDropDown="0" showInputMessage="1" showErrorMessage="1" promptTitle="電話番号　欄" prompt="営業所の電話番号を記入してください_x000a_例：03-1234-5678のように半角英数、局番等の間にハイフォンを入れてください" sqref="AK64:AO74"/>
    <dataValidation imeMode="halfAlpha" allowBlank="1" showDropDown="0" showInputMessage="1" showErrorMessage="1" promptTitle="FAX番号　欄" prompt="営業所のFAX番号を記入してください_x000a_例：03-1234-5678のように半角英数、局番等の間にハイフォンを入れてください" sqref="AP64:AT74"/>
    <dataValidation imeMode="disabled" allowBlank="1" showDropDown="0" showInputMessage="1" showErrorMessage="1" promptTitle="無効　欄" prompt="右の着色部分に記入してください" sqref="I32:L33 I36:L41"/>
    <dataValidation imeMode="hiragana" allowBlank="1" showDropDown="0" showInputMessage="1" showErrorMessage="1" sqref="U37:U41 U32:U35 T32:T41 AG32:AI36 V32:AF41"/>
    <dataValidation imeMode="halfAlpha" allowBlank="1" showDropDown="0" showInputMessage="1" showErrorMessage="1" promptTitle="資本金　欄" prompt="資本金額を入力してください" sqref="M32:S32"/>
    <dataValidation imeMode="halfAlpha" allowBlank="1" showDropDown="0" showInputMessage="1" showErrorMessage="1" promptTitle="自己資本額　欄" prompt="自己資本額を記入してください" sqref="M33:S33"/>
    <dataValidation imeMode="halfAlpha" allowBlank="1" showDropDown="0" showInputMessage="1" showErrorMessage="1" promptTitle="技術者職員　欄" prompt="技術職員数を記入してください" sqref="M34:S34"/>
    <dataValidation imeMode="halfAlpha" allowBlank="1" showDropDown="0" showInputMessage="1" showErrorMessage="1" promptTitle="その他従業員数　欄" prompt="その他従業員数を記入してください_x000a_（役員は含まない）_x000a_" sqref="M35:S35"/>
    <dataValidation imeMode="halfAlpha" allowBlank="1" showDropDown="0" showInputMessage="1" showErrorMessage="1" promptTitle="営業年数　欄" prompt="営業年数を記入してください" sqref="M37:S37"/>
    <dataValidation imeMode="hiragana" allowBlank="1" showDropDown="0"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DropDown="0"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iragana" allowBlank="1" showDropDown="0" showInputMessage="1" showErrorMessage="1" promptTitle="その他内容　欄" prompt="その他の内容を記入してください_x000a_３つまで記入できます。_x000a_なお、１つ１０文字以内で記入してください" sqref="D55:J57"/>
    <dataValidation imeMode="halfAlpha" allowBlank="1" showDropDown="0" showInputMessage="1" showErrorMessage="1" promptTitle="創業年月　欄" prompt="創業年月をを記入してください_x000a_1980/10/10のように入力してください_x000a_" sqref="M36:S36"/>
    <dataValidation imeMode="halfAlpha" allowBlank="1" showDropDown="0" showInputMessage="1" showErrorMessage="1" promptTitle="流動負債額　欄" prompt="流動負債額を記入してください" sqref="M41:S41"/>
    <dataValidation imeMode="halfAlpha" allowBlank="1" showDropDown="0" showInputMessage="1" showErrorMessage="1" promptTitle="直前年度決算　欄" prompt="直前年度の決算額を記入してください" sqref="M39:S39"/>
    <dataValidation imeMode="halfAlpha" allowBlank="1" showDropDown="0" showInputMessage="1" showErrorMessage="1" promptTitle="直前々年度決算　欄" prompt="直前々年度の決算額を記入してください" sqref="M38:S38"/>
    <dataValidation imeMode="halfAlpha" allowBlank="1" showDropDown="0" showInputMessage="1" showErrorMessage="1" promptTitle="流動資産　欄" prompt="流動資産額を記入してください" sqref="M40:S40"/>
    <dataValidation type="list" allowBlank="1" showDropDown="0" showInputMessage="1" showErrorMessage="1" promptTitle="希望業種　欄" prompt="希望業種に希望順を記入してください_x000a_" sqref="F45:G51 V45:W49">
      <formula1>$DA$5:$DA$21</formula1>
    </dataValidation>
    <dataValidation type="list" allowBlank="1" showDropDown="0" showInputMessage="1" showErrorMessage="1" promptTitle="希望業種　欄" prompt="希望業種の順位を記入してください" sqref="N45:O49">
      <formula1>$DA$5:$DA$21</formula1>
    </dataValidation>
    <dataValidation imeMode="halfAlpha" allowBlank="1" showDropDown="0" showInputMessage="1" showErrorMessage="1" promptTitle="申請書提出日　欄" prompt="申請書を提出する日付を記入してください_x000a_例：令和6年1月9日、2024/1/9のように入力してください" sqref="I4:Q4"/>
    <dataValidation imeMode="halfAlpha" allowBlank="1" showDropDown="0" showInputMessage="1" showErrorMessage="1" promptTitle="受付番号　欄" prompt="業種の追加をする場合は受付番号を記入してください（５桁の数字）" sqref="W5:AD5"/>
    <dataValidation imeMode="hiragana" allowBlank="1" showDropDown="0"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DropDown="0"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Katakana" allowBlank="1" showDropDown="0"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DropDown="0"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 type="list" allowBlank="1" showDropDown="0" showInputMessage="1" showErrorMessage="1" promptTitle="申請の区分欄" prompt="申請の区分を選んでください_x000a_新規：今回初めてまたは以前に登録していたが令和５・６年度の登録なし_x000a_継続：令和５・６年度の登録あり" sqref="I5:Q5">
      <formula1>$CR$5:$CR$7</formula1>
    </dataValidation>
    <dataValidation type="list" allowBlank="1" showDropDown="0" showInputMessage="1" showErrorMessage="1" promptTitle="市内営業所等有無　欄" prompt="那珂川町内に営業所等を有しているかを選んでください_x000a_なお、有の場合は右の欄に営業所名と所在地を記入してください" sqref="I15:M17">
      <formula1>$CU$5:$CU$7</formula1>
    </dataValidation>
    <dataValidation imeMode="hiragana" allowBlank="1" showDropDown="0" showInputMessage="1" showErrorMessage="1" promptTitle="営業所等所持地　欄" prompt="営業所等の所在地を記入してください。_x000a_なお那珂川町からの記載でお願いいたします。_x000a_例：那珂川町馬頭１ー１ー１" sqref="R17:AD17"/>
  </dataValidations>
  <pageMargins left="0.59055118110236227" right="0.59055118110236227" top="0.59055118110236227" bottom="0.59055118110236227" header="0.31496062992125984" footer="0.31496062992125984"/>
  <pageSetup paperSize="9" scale="97"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BC36"/>
  <sheetViews>
    <sheetView topLeftCell="A22" workbookViewId="0">
      <selection activeCell="AK10" sqref="AK10"/>
    </sheetView>
  </sheetViews>
  <sheetFormatPr defaultRowHeight="13.5"/>
  <cols>
    <col min="1" max="70" width="2.5" style="2" customWidth="1"/>
    <col min="71" max="74" width="2.625" style="2" customWidth="1"/>
    <col min="75" max="16384" width="9" style="2" customWidth="1"/>
  </cols>
  <sheetData>
    <row r="1" spans="1:5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12"/>
      <c r="AK1" s="12"/>
      <c r="AL1" s="12"/>
      <c r="AM1" s="12"/>
      <c r="AN1" s="12"/>
      <c r="AO1" s="12"/>
      <c r="AP1" s="12"/>
      <c r="AQ1" s="12"/>
      <c r="AR1" s="12"/>
      <c r="AS1" s="12"/>
      <c r="AT1" s="12"/>
      <c r="AU1" s="12"/>
      <c r="AV1" s="12"/>
      <c r="AW1" s="12"/>
      <c r="AX1" s="12"/>
      <c r="AY1" s="12"/>
      <c r="AZ1" s="12"/>
      <c r="BA1" s="12"/>
      <c r="BB1" s="12"/>
      <c r="BC1" s="12"/>
    </row>
    <row r="2" spans="1:55" ht="16.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12"/>
      <c r="AK2" s="12"/>
      <c r="AL2" s="12"/>
      <c r="AM2" s="12"/>
      <c r="AN2" s="12"/>
      <c r="AO2" s="12"/>
      <c r="AP2" s="12"/>
      <c r="AQ2" s="12"/>
      <c r="AR2" s="12"/>
      <c r="AS2" s="12"/>
      <c r="AT2" s="12"/>
      <c r="AU2" s="12"/>
      <c r="AV2" s="12"/>
      <c r="AW2" s="12"/>
      <c r="AX2" s="12"/>
      <c r="AY2" s="12"/>
      <c r="AZ2" s="12"/>
      <c r="BA2" s="12"/>
      <c r="BB2" s="12"/>
      <c r="BC2" s="12"/>
    </row>
    <row r="3" spans="1:55" ht="16.5" customHeight="1">
      <c r="A3" s="8"/>
      <c r="B3" s="286" t="str">
        <f>IF(入力シート!I5=入力シート!CR5,"○","")</f>
        <v/>
      </c>
      <c r="C3" s="287"/>
      <c r="D3" s="286" t="s">
        <v>109</v>
      </c>
      <c r="E3" s="292"/>
      <c r="F3" s="293" t="str">
        <f>IF(入力シート!I5=入力シート!CR6,"○","")</f>
        <v/>
      </c>
      <c r="G3" s="287"/>
      <c r="H3" s="286" t="s">
        <v>115</v>
      </c>
      <c r="I3" s="292"/>
      <c r="J3" s="8"/>
      <c r="K3" s="8"/>
      <c r="L3" s="8"/>
      <c r="M3" s="8"/>
      <c r="N3" s="8"/>
      <c r="O3" s="8"/>
      <c r="P3" s="8"/>
      <c r="Q3" s="8"/>
      <c r="R3" s="8"/>
      <c r="S3" s="8"/>
      <c r="T3" s="8"/>
      <c r="U3" s="8"/>
      <c r="V3" s="8"/>
      <c r="W3" s="8"/>
      <c r="X3" s="8"/>
      <c r="Y3" s="8"/>
      <c r="Z3" s="8"/>
      <c r="AA3" s="8"/>
      <c r="AB3" s="8"/>
      <c r="AC3" s="8"/>
      <c r="AD3" s="8"/>
      <c r="AE3" s="8"/>
      <c r="AF3" s="8"/>
      <c r="AG3" s="8"/>
      <c r="AH3" s="8"/>
      <c r="AI3" s="8"/>
      <c r="AJ3" s="12"/>
      <c r="AK3" s="12"/>
      <c r="AL3" s="12"/>
      <c r="AM3" s="12"/>
      <c r="AN3" s="12"/>
      <c r="AO3" s="12"/>
      <c r="AP3" s="12"/>
      <c r="AQ3" s="12"/>
      <c r="AR3" s="12"/>
      <c r="AS3" s="12"/>
      <c r="AT3" s="12"/>
      <c r="AU3" s="12"/>
      <c r="AV3" s="12"/>
      <c r="AW3" s="12"/>
      <c r="AX3" s="12"/>
      <c r="AY3" s="12"/>
      <c r="AZ3" s="12"/>
      <c r="BA3" s="12"/>
      <c r="BB3" s="12"/>
      <c r="BC3" s="12"/>
    </row>
    <row r="4" spans="1:55" ht="21"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12"/>
      <c r="AK4" s="12"/>
      <c r="AL4" s="12"/>
      <c r="AM4" s="12"/>
      <c r="AN4" s="12"/>
      <c r="AO4" s="12"/>
      <c r="AP4" s="12"/>
      <c r="AQ4" s="12"/>
      <c r="AR4" s="12"/>
      <c r="AS4" s="12"/>
      <c r="AT4" s="12"/>
      <c r="AU4" s="12"/>
      <c r="AV4" s="12"/>
      <c r="AW4" s="12"/>
      <c r="AX4" s="12"/>
      <c r="AY4" s="12"/>
      <c r="AZ4" s="12"/>
      <c r="BA4" s="12"/>
      <c r="BB4" s="12"/>
      <c r="BC4" s="12"/>
    </row>
    <row r="5" spans="1:55" ht="21" customHeight="1">
      <c r="A5" s="8"/>
      <c r="B5" s="8"/>
      <c r="C5" s="288" t="s">
        <v>252</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8"/>
      <c r="AI5" s="8"/>
      <c r="AJ5" s="12"/>
      <c r="AK5" s="12"/>
      <c r="AL5" s="12"/>
      <c r="AM5" s="12"/>
      <c r="AN5" s="12"/>
      <c r="AO5" s="12"/>
      <c r="AP5" s="12"/>
      <c r="AQ5" s="12"/>
      <c r="AR5" s="12"/>
      <c r="AS5" s="12"/>
      <c r="AT5" s="12"/>
      <c r="AU5" s="12"/>
      <c r="AV5" s="12"/>
      <c r="AW5" s="12"/>
      <c r="AX5" s="12"/>
      <c r="AY5" s="12"/>
      <c r="AZ5" s="12"/>
      <c r="BA5" s="12"/>
      <c r="BB5" s="12"/>
      <c r="BC5" s="12"/>
    </row>
    <row r="6" spans="1:55" ht="21"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12"/>
      <c r="AK6" s="12"/>
      <c r="AL6" s="12"/>
      <c r="AM6" s="12"/>
      <c r="AN6" s="12"/>
      <c r="AO6" s="12"/>
      <c r="AP6" s="12"/>
      <c r="AQ6" s="12"/>
      <c r="AR6" s="12"/>
      <c r="AS6" s="12"/>
      <c r="AT6" s="12"/>
      <c r="AU6" s="12"/>
      <c r="AV6" s="12"/>
      <c r="AW6" s="12"/>
      <c r="AX6" s="12"/>
      <c r="AY6" s="12"/>
      <c r="AZ6" s="12"/>
      <c r="BA6" s="12"/>
      <c r="BB6" s="12"/>
      <c r="BC6" s="12"/>
    </row>
    <row r="7" spans="1:55" ht="21" customHeight="1">
      <c r="A7" s="8"/>
      <c r="B7" s="8"/>
      <c r="C7" s="8"/>
      <c r="D7" s="7" t="s">
        <v>163</v>
      </c>
      <c r="E7" s="7"/>
      <c r="F7" s="7"/>
      <c r="G7" s="7"/>
      <c r="H7" s="7"/>
      <c r="I7" s="7"/>
      <c r="J7" s="7"/>
      <c r="K7" s="7"/>
      <c r="L7" s="7"/>
      <c r="M7" s="7"/>
      <c r="N7" s="7"/>
      <c r="O7" s="7"/>
      <c r="P7" s="7"/>
      <c r="Q7" s="7"/>
      <c r="R7" s="7"/>
      <c r="S7" s="7"/>
      <c r="T7" s="7"/>
      <c r="U7" s="7"/>
      <c r="V7" s="7"/>
      <c r="W7" s="7"/>
      <c r="X7" s="7"/>
      <c r="Y7" s="7"/>
      <c r="Z7" s="7"/>
      <c r="AA7" s="7"/>
      <c r="AB7" s="7"/>
      <c r="AC7" s="7"/>
      <c r="AD7" s="7"/>
      <c r="AE7" s="7"/>
      <c r="AF7" s="7"/>
      <c r="AG7" s="8"/>
      <c r="AH7" s="8"/>
      <c r="AI7" s="8"/>
      <c r="AJ7" s="12"/>
      <c r="AK7" s="12"/>
      <c r="AL7" s="12"/>
      <c r="AM7" s="12"/>
      <c r="AN7" s="12"/>
      <c r="AO7" s="12"/>
      <c r="AP7" s="12"/>
      <c r="AQ7" s="12"/>
      <c r="AR7" s="12"/>
      <c r="AS7" s="12"/>
      <c r="AT7" s="12"/>
      <c r="AU7" s="12"/>
      <c r="AV7" s="12"/>
      <c r="AW7" s="12"/>
      <c r="AX7" s="12"/>
      <c r="AY7" s="12"/>
      <c r="AZ7" s="12"/>
      <c r="BA7" s="12"/>
      <c r="BB7" s="12"/>
      <c r="BC7" s="12"/>
    </row>
    <row r="8" spans="1:55" ht="21" customHeight="1">
      <c r="A8" s="8"/>
      <c r="B8" s="8"/>
      <c r="C8" s="8"/>
      <c r="D8" s="289" t="s">
        <v>173</v>
      </c>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8"/>
      <c r="AH8" s="8"/>
      <c r="AI8" s="8"/>
      <c r="AJ8" s="12"/>
      <c r="AK8" s="12"/>
      <c r="AL8" s="12"/>
      <c r="AM8" s="12"/>
      <c r="AN8" s="12"/>
      <c r="AO8" s="12"/>
      <c r="AP8" s="12"/>
      <c r="AQ8" s="12"/>
      <c r="AR8" s="12"/>
      <c r="AS8" s="12"/>
      <c r="AT8" s="12"/>
      <c r="AU8" s="12"/>
      <c r="AV8" s="12"/>
      <c r="AW8" s="12"/>
      <c r="AX8" s="12"/>
      <c r="AY8" s="12"/>
      <c r="AZ8" s="12"/>
      <c r="BA8" s="12"/>
      <c r="BB8" s="12"/>
      <c r="BC8" s="12"/>
    </row>
    <row r="9" spans="1:55" ht="21" customHeight="1">
      <c r="A9" s="8"/>
      <c r="B9" s="8"/>
      <c r="C9" s="8"/>
      <c r="D9" s="7" t="s">
        <v>174</v>
      </c>
      <c r="E9" s="7"/>
      <c r="F9" s="7"/>
      <c r="G9" s="7"/>
      <c r="H9" s="7"/>
      <c r="I9" s="7"/>
      <c r="J9" s="7"/>
      <c r="K9" s="7"/>
      <c r="L9" s="7"/>
      <c r="M9" s="7"/>
      <c r="N9" s="7"/>
      <c r="O9" s="7"/>
      <c r="P9" s="7"/>
      <c r="Q9" s="7"/>
      <c r="R9" s="7"/>
      <c r="S9" s="7"/>
      <c r="T9" s="7"/>
      <c r="U9" s="7"/>
      <c r="V9" s="7"/>
      <c r="W9" s="7"/>
      <c r="X9" s="7"/>
      <c r="Y9" s="7"/>
      <c r="Z9" s="7"/>
      <c r="AA9" s="7"/>
      <c r="AB9" s="7"/>
      <c r="AC9" s="7"/>
      <c r="AD9" s="7"/>
      <c r="AE9" s="7"/>
      <c r="AF9" s="7"/>
      <c r="AG9" s="8"/>
      <c r="AH9" s="8"/>
      <c r="AI9" s="8"/>
      <c r="AJ9" s="12"/>
      <c r="AK9" s="12"/>
      <c r="AL9" s="12"/>
      <c r="AM9" s="12"/>
      <c r="AN9" s="12"/>
      <c r="AO9" s="12"/>
      <c r="AP9" s="12"/>
      <c r="AQ9" s="12"/>
      <c r="AR9" s="12"/>
      <c r="AS9" s="12"/>
      <c r="AT9" s="12"/>
      <c r="AU9" s="12"/>
      <c r="AV9" s="12"/>
      <c r="AW9" s="12"/>
      <c r="AX9" s="12"/>
      <c r="AY9" s="12"/>
      <c r="AZ9" s="12"/>
      <c r="BA9" s="12"/>
      <c r="BB9" s="12"/>
      <c r="BC9" s="12"/>
    </row>
    <row r="10" spans="1:55" ht="21" customHeight="1">
      <c r="A10" s="8"/>
      <c r="B10" s="8"/>
      <c r="C10" s="8"/>
      <c r="D10" s="7" t="s">
        <v>176</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8"/>
      <c r="AH10" s="8"/>
      <c r="AI10" s="8"/>
      <c r="AJ10" s="12"/>
      <c r="AK10" s="12"/>
      <c r="AL10" s="12"/>
      <c r="AM10" s="12"/>
      <c r="AN10" s="12"/>
      <c r="AO10" s="12"/>
      <c r="AP10" s="12"/>
      <c r="AQ10" s="12"/>
      <c r="AR10" s="12"/>
      <c r="AS10" s="12"/>
      <c r="AT10" s="12"/>
      <c r="AU10" s="12"/>
      <c r="AV10" s="12"/>
      <c r="AW10" s="12"/>
      <c r="AX10" s="12"/>
      <c r="AY10" s="12"/>
      <c r="AZ10" s="12"/>
      <c r="BA10" s="12"/>
      <c r="BB10" s="12"/>
      <c r="BC10" s="12"/>
    </row>
    <row r="11" spans="1:55" ht="21" customHeight="1">
      <c r="A11" s="8"/>
      <c r="B11" s="8"/>
      <c r="C11" s="8"/>
      <c r="D11" s="290" t="s">
        <v>290</v>
      </c>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12"/>
      <c r="AK11" s="12"/>
      <c r="AL11" s="12"/>
      <c r="AM11" s="12"/>
      <c r="AN11" s="12"/>
      <c r="AO11" s="12"/>
      <c r="AP11" s="12"/>
      <c r="AQ11" s="12"/>
      <c r="AR11" s="12"/>
      <c r="AS11" s="12"/>
      <c r="AT11" s="12"/>
      <c r="AU11" s="12"/>
      <c r="AV11" s="12"/>
      <c r="AW11" s="12"/>
      <c r="AX11" s="12"/>
      <c r="AY11" s="12"/>
      <c r="AZ11" s="12"/>
      <c r="BA11" s="12"/>
      <c r="BB11" s="12"/>
      <c r="BC11" s="12"/>
    </row>
    <row r="12" spans="1:55" ht="2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12"/>
      <c r="AK12" s="12"/>
      <c r="AL12" s="12"/>
      <c r="AM12" s="12"/>
      <c r="AN12" s="12"/>
      <c r="AO12" s="12"/>
      <c r="AP12" s="12"/>
      <c r="AQ12" s="12"/>
      <c r="AR12" s="12"/>
      <c r="AS12" s="12"/>
      <c r="AT12" s="12"/>
      <c r="AU12" s="12"/>
      <c r="AV12" s="12"/>
      <c r="AW12" s="12"/>
      <c r="AX12" s="12"/>
      <c r="AY12" s="12"/>
      <c r="AZ12" s="12"/>
      <c r="BA12" s="12"/>
      <c r="BB12" s="12"/>
      <c r="BC12" s="12"/>
    </row>
    <row r="13" spans="1:55" ht="21" customHeight="1">
      <c r="A13" s="8"/>
      <c r="B13" s="8"/>
      <c r="C13" s="8"/>
      <c r="D13" s="291" t="str">
        <f>IF(入力シート!I4="","令和　　年　　月　　日",入力シート!I4)</f>
        <v>令和　　年　　月　　日</v>
      </c>
      <c r="E13" s="291"/>
      <c r="F13" s="291"/>
      <c r="G13" s="291"/>
      <c r="H13" s="291"/>
      <c r="I13" s="291"/>
      <c r="J13" s="291"/>
      <c r="K13" s="291"/>
      <c r="L13" s="291"/>
      <c r="M13" s="291"/>
      <c r="N13" s="8"/>
      <c r="O13" s="8"/>
      <c r="P13" s="8"/>
      <c r="Q13" s="8"/>
      <c r="R13" s="8"/>
      <c r="S13" s="8"/>
      <c r="T13" s="8"/>
      <c r="U13" s="8"/>
      <c r="V13" s="8"/>
      <c r="W13" s="8"/>
      <c r="X13" s="8"/>
      <c r="Y13" s="8"/>
      <c r="Z13" s="8"/>
      <c r="AA13" s="8"/>
      <c r="AB13" s="8"/>
      <c r="AC13" s="8"/>
      <c r="AD13" s="8"/>
      <c r="AE13" s="8"/>
      <c r="AF13" s="8"/>
      <c r="AG13" s="8"/>
      <c r="AH13" s="8"/>
      <c r="AI13" s="8"/>
      <c r="AJ13" s="12"/>
      <c r="AK13" s="12"/>
      <c r="AL13" s="12"/>
      <c r="AM13" s="12"/>
      <c r="AN13" s="12"/>
      <c r="AO13" s="12"/>
      <c r="AP13" s="12"/>
      <c r="AQ13" s="12"/>
      <c r="AR13" s="12"/>
      <c r="AS13" s="12"/>
      <c r="AT13" s="12"/>
      <c r="AU13" s="12"/>
      <c r="AV13" s="12"/>
      <c r="AW13" s="12"/>
      <c r="AX13" s="12"/>
      <c r="AY13" s="12"/>
      <c r="AZ13" s="12"/>
      <c r="BA13" s="12"/>
      <c r="BB13" s="12"/>
      <c r="BC13" s="12"/>
    </row>
    <row r="14" spans="1:55" ht="21" customHeigh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12"/>
      <c r="AK14" s="12"/>
      <c r="AL14" s="12"/>
      <c r="AM14" s="12"/>
      <c r="AN14" s="12"/>
      <c r="AO14" s="12"/>
      <c r="AP14" s="12"/>
      <c r="AQ14" s="12"/>
      <c r="AR14" s="12"/>
      <c r="AS14" s="12"/>
      <c r="AT14" s="12"/>
      <c r="AU14" s="12"/>
      <c r="AV14" s="12"/>
      <c r="AW14" s="12"/>
      <c r="AX14" s="12"/>
      <c r="AY14" s="12"/>
      <c r="AZ14" s="12"/>
      <c r="BA14" s="12"/>
      <c r="BB14" s="12"/>
      <c r="BC14" s="12"/>
    </row>
    <row r="15" spans="1:55" ht="21" customHeight="1">
      <c r="A15" s="8"/>
      <c r="B15" s="8"/>
      <c r="C15" s="8"/>
      <c r="D15" s="7" t="s">
        <v>243</v>
      </c>
      <c r="E15" s="7"/>
      <c r="F15" s="7"/>
      <c r="G15" s="7"/>
      <c r="H15" s="7"/>
      <c r="I15" s="295" t="s">
        <v>326</v>
      </c>
      <c r="J15" s="295"/>
      <c r="K15" s="295"/>
      <c r="L15" s="295"/>
      <c r="M15" s="295"/>
      <c r="N15" s="8"/>
      <c r="O15" s="8" t="s">
        <v>177</v>
      </c>
      <c r="P15" s="8"/>
      <c r="Q15" s="8"/>
      <c r="R15" s="8"/>
      <c r="S15" s="8"/>
      <c r="T15" s="8"/>
      <c r="U15" s="8"/>
      <c r="V15" s="8"/>
      <c r="W15" s="8"/>
      <c r="X15" s="8"/>
      <c r="Y15" s="8"/>
      <c r="Z15" s="8"/>
      <c r="AA15" s="8"/>
      <c r="AB15" s="8"/>
      <c r="AC15" s="8"/>
      <c r="AD15" s="8"/>
      <c r="AE15" s="8"/>
      <c r="AF15" s="8"/>
      <c r="AG15" s="8"/>
      <c r="AH15" s="8"/>
      <c r="AI15" s="8"/>
      <c r="AJ15" s="12"/>
      <c r="AK15" s="12"/>
      <c r="AL15" s="12"/>
      <c r="AM15" s="12"/>
      <c r="AN15" s="12"/>
      <c r="AO15" s="12"/>
      <c r="AP15" s="12"/>
      <c r="AQ15" s="12"/>
      <c r="AR15" s="12"/>
      <c r="AS15" s="12"/>
      <c r="AT15" s="12"/>
      <c r="AU15" s="12"/>
      <c r="AV15" s="12"/>
      <c r="AW15" s="12"/>
      <c r="AX15" s="12"/>
      <c r="AY15" s="12"/>
      <c r="AZ15" s="12"/>
      <c r="BA15" s="12"/>
      <c r="BB15" s="12"/>
      <c r="BC15" s="12"/>
    </row>
    <row r="16" spans="1:55" ht="21" customHeight="1">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12"/>
      <c r="AK16" s="12"/>
      <c r="AL16" s="12"/>
      <c r="AM16" s="12"/>
      <c r="AN16" s="12"/>
      <c r="AO16" s="12"/>
      <c r="AP16" s="12"/>
      <c r="AQ16" s="12"/>
      <c r="AR16" s="12"/>
      <c r="AS16" s="12"/>
      <c r="AT16" s="12"/>
      <c r="AU16" s="12"/>
      <c r="AV16" s="12"/>
      <c r="AW16" s="12"/>
      <c r="AX16" s="12"/>
      <c r="AY16" s="12"/>
      <c r="AZ16" s="12"/>
      <c r="BA16" s="12"/>
      <c r="BB16" s="12"/>
      <c r="BC16" s="12"/>
    </row>
    <row r="17" spans="1:55" ht="21" customHeight="1">
      <c r="A17" s="8"/>
      <c r="B17" s="8"/>
      <c r="C17" s="8"/>
      <c r="D17" s="8"/>
      <c r="E17" s="8"/>
      <c r="F17" s="8"/>
      <c r="G17" s="8"/>
      <c r="H17" s="8"/>
      <c r="I17" s="8"/>
      <c r="J17" s="8"/>
      <c r="K17" s="8"/>
      <c r="L17" s="8"/>
      <c r="M17" s="8"/>
      <c r="N17" s="8"/>
      <c r="O17" s="295" t="s">
        <v>51</v>
      </c>
      <c r="P17" s="295"/>
      <c r="Q17" s="295"/>
      <c r="R17" s="295"/>
      <c r="S17" s="295"/>
      <c r="T17" s="300" t="str">
        <f>IF(入力シート!I11="","",入力シート!I11&amp;"-"&amp;入力シート!L11)</f>
        <v/>
      </c>
      <c r="U17" s="300"/>
      <c r="V17" s="300"/>
      <c r="W17" s="300"/>
      <c r="X17" s="300"/>
      <c r="Y17" s="300"/>
      <c r="Z17" s="300"/>
      <c r="AA17" s="300"/>
      <c r="AB17" s="300"/>
      <c r="AC17" s="300"/>
      <c r="AD17" s="300"/>
      <c r="AE17" s="300"/>
      <c r="AF17" s="300"/>
      <c r="AG17" s="300"/>
      <c r="AH17" s="300"/>
      <c r="AI17" s="8"/>
      <c r="AJ17" s="12"/>
      <c r="AK17" s="12"/>
      <c r="AL17" s="12"/>
      <c r="AM17" s="12"/>
      <c r="AN17" s="12"/>
      <c r="AO17" s="12"/>
      <c r="AP17" s="12"/>
      <c r="AQ17" s="12"/>
      <c r="AR17" s="12"/>
      <c r="AS17" s="12"/>
      <c r="AT17" s="12"/>
      <c r="AU17" s="12"/>
      <c r="AV17" s="12"/>
      <c r="AW17" s="12"/>
      <c r="AX17" s="12"/>
      <c r="AY17" s="12"/>
      <c r="AZ17" s="12"/>
      <c r="BA17" s="12"/>
      <c r="BB17" s="12"/>
      <c r="BC17" s="12"/>
    </row>
    <row r="18" spans="1:55" ht="28.5" customHeight="1">
      <c r="A18" s="8"/>
      <c r="B18" s="8"/>
      <c r="C18" s="8"/>
      <c r="D18" s="8"/>
      <c r="E18" s="8"/>
      <c r="F18" s="8"/>
      <c r="G18" s="8"/>
      <c r="H18" s="8"/>
      <c r="I18" s="8"/>
      <c r="J18" s="8"/>
      <c r="K18" s="8"/>
      <c r="L18" s="8"/>
      <c r="M18" s="8"/>
      <c r="N18" s="8"/>
      <c r="O18" s="297" t="s">
        <v>179</v>
      </c>
      <c r="P18" s="297"/>
      <c r="Q18" s="297"/>
      <c r="R18" s="297"/>
      <c r="S18" s="297"/>
      <c r="T18" s="301" t="str">
        <f>IF(入力シート!N13="","",入力シート!N12&amp;入力シート!V12&amp;入力シート!N13)</f>
        <v/>
      </c>
      <c r="U18" s="301"/>
      <c r="V18" s="301"/>
      <c r="W18" s="301"/>
      <c r="X18" s="301"/>
      <c r="Y18" s="301"/>
      <c r="Z18" s="301"/>
      <c r="AA18" s="301"/>
      <c r="AB18" s="301"/>
      <c r="AC18" s="301"/>
      <c r="AD18" s="301"/>
      <c r="AE18" s="301"/>
      <c r="AF18" s="301"/>
      <c r="AG18" s="301"/>
      <c r="AH18" s="301"/>
      <c r="AI18" s="8"/>
      <c r="AJ18" s="12"/>
      <c r="AK18" s="12"/>
      <c r="AL18" s="12"/>
      <c r="AM18" s="12"/>
      <c r="AN18" s="12"/>
      <c r="AO18" s="12"/>
      <c r="AP18" s="12"/>
      <c r="AQ18" s="12"/>
      <c r="AR18" s="12"/>
      <c r="AS18" s="12"/>
      <c r="AT18" s="12"/>
      <c r="AU18" s="12"/>
      <c r="AV18" s="12"/>
      <c r="AW18" s="12"/>
      <c r="AX18" s="12"/>
      <c r="AY18" s="12"/>
      <c r="AZ18" s="12"/>
      <c r="BA18" s="12"/>
      <c r="BB18" s="12"/>
      <c r="BC18" s="12"/>
    </row>
    <row r="19" spans="1:55" ht="28.5" customHeight="1">
      <c r="A19" s="8"/>
      <c r="B19" s="8"/>
      <c r="C19" s="8"/>
      <c r="D19" s="8"/>
      <c r="E19" s="8"/>
      <c r="F19" s="8"/>
      <c r="G19" s="8"/>
      <c r="H19" s="8"/>
      <c r="I19" s="8"/>
      <c r="J19" s="8"/>
      <c r="K19" s="8"/>
      <c r="L19" s="8"/>
      <c r="M19" s="8"/>
      <c r="N19" s="8"/>
      <c r="O19" s="297" t="s">
        <v>6</v>
      </c>
      <c r="P19" s="297"/>
      <c r="Q19" s="297"/>
      <c r="R19" s="297"/>
      <c r="S19" s="297"/>
      <c r="T19" s="301" t="str">
        <f>IF(入力シート!I6="","",入力シート!I6)</f>
        <v/>
      </c>
      <c r="U19" s="301"/>
      <c r="V19" s="301"/>
      <c r="W19" s="301"/>
      <c r="X19" s="301"/>
      <c r="Y19" s="301"/>
      <c r="Z19" s="301"/>
      <c r="AA19" s="301"/>
      <c r="AB19" s="301"/>
      <c r="AC19" s="301"/>
      <c r="AD19" s="301"/>
      <c r="AE19" s="301"/>
      <c r="AF19" s="301"/>
      <c r="AG19" s="301"/>
      <c r="AH19" s="301"/>
      <c r="AI19" s="8"/>
      <c r="AJ19" s="12"/>
      <c r="AK19" s="12"/>
      <c r="AL19" s="12"/>
      <c r="AM19" s="12"/>
      <c r="AN19" s="12"/>
      <c r="AO19" s="12"/>
      <c r="AP19" s="12"/>
      <c r="AQ19" s="12"/>
      <c r="AR19" s="12"/>
      <c r="AS19" s="12"/>
      <c r="AT19" s="12"/>
      <c r="AU19" s="12"/>
      <c r="AV19" s="12"/>
      <c r="AW19" s="12"/>
      <c r="AX19" s="12"/>
      <c r="AY19" s="12"/>
      <c r="AZ19" s="12"/>
      <c r="BA19" s="12"/>
      <c r="BB19" s="12"/>
      <c r="BC19" s="12"/>
    </row>
    <row r="20" spans="1:55" ht="28.5" customHeight="1">
      <c r="A20" s="8"/>
      <c r="B20" s="8"/>
      <c r="C20" s="8"/>
      <c r="D20" s="8"/>
      <c r="E20" s="8"/>
      <c r="F20" s="8"/>
      <c r="G20" s="8"/>
      <c r="H20" s="8"/>
      <c r="I20" s="8"/>
      <c r="J20" s="8"/>
      <c r="K20" s="8"/>
      <c r="L20" s="8"/>
      <c r="M20" s="8"/>
      <c r="N20" s="8"/>
      <c r="O20" s="297" t="s">
        <v>180</v>
      </c>
      <c r="P20" s="297"/>
      <c r="Q20" s="297"/>
      <c r="R20" s="297"/>
      <c r="S20" s="297"/>
      <c r="T20" s="300" t="str">
        <f>IF(入力シート!I8="","",入力シート!I8)</f>
        <v/>
      </c>
      <c r="U20" s="300"/>
      <c r="V20" s="300"/>
      <c r="W20" s="300"/>
      <c r="X20" s="300"/>
      <c r="Y20" s="300"/>
      <c r="Z20" s="300"/>
      <c r="AA20" s="300"/>
      <c r="AB20" s="300"/>
      <c r="AC20" s="300"/>
      <c r="AD20" s="300"/>
      <c r="AE20" s="300"/>
      <c r="AF20" s="300"/>
      <c r="AG20" s="300"/>
      <c r="AH20" s="300"/>
      <c r="AI20" s="8"/>
      <c r="AJ20" s="12"/>
      <c r="AK20" s="12"/>
      <c r="AL20" s="12"/>
      <c r="AM20" s="12"/>
      <c r="AN20" s="12"/>
      <c r="AO20" s="12"/>
      <c r="AP20" s="12"/>
      <c r="AQ20" s="12"/>
      <c r="AR20" s="12"/>
      <c r="AS20" s="12"/>
      <c r="AT20" s="12"/>
      <c r="AU20" s="12"/>
      <c r="AV20" s="12"/>
      <c r="AW20" s="12"/>
      <c r="AX20" s="12"/>
      <c r="AY20" s="12"/>
      <c r="AZ20" s="12"/>
      <c r="BA20" s="12"/>
      <c r="BB20" s="12"/>
      <c r="BC20" s="12"/>
    </row>
    <row r="21" spans="1:55" ht="21" customHeight="1">
      <c r="A21" s="8"/>
      <c r="B21" s="8"/>
      <c r="C21" s="8"/>
      <c r="D21" s="8"/>
      <c r="E21" s="8"/>
      <c r="F21" s="8"/>
      <c r="G21" s="8"/>
      <c r="H21" s="8"/>
      <c r="I21" s="8"/>
      <c r="J21" s="8"/>
      <c r="K21" s="8"/>
      <c r="L21" s="8"/>
      <c r="M21" s="8"/>
      <c r="N21" s="8"/>
      <c r="O21" s="295" t="s">
        <v>182</v>
      </c>
      <c r="P21" s="295"/>
      <c r="Q21" s="295"/>
      <c r="R21" s="295"/>
      <c r="S21" s="295"/>
      <c r="T21" s="8"/>
      <c r="U21" s="285" t="str">
        <f>IF(入力シート!I9="","",入力シート!I9&amp;"　㊞")</f>
        <v/>
      </c>
      <c r="V21" s="285"/>
      <c r="W21" s="285"/>
      <c r="X21" s="285"/>
      <c r="Y21" s="285"/>
      <c r="Z21" s="285"/>
      <c r="AA21" s="285"/>
      <c r="AB21" s="285"/>
      <c r="AC21" s="285"/>
      <c r="AD21" s="285"/>
      <c r="AE21" s="285"/>
      <c r="AF21" s="285"/>
      <c r="AG21" s="285"/>
      <c r="AH21" s="285"/>
      <c r="AI21" s="8"/>
      <c r="AJ21" s="12"/>
      <c r="AK21" s="12"/>
      <c r="AL21" s="12"/>
      <c r="AM21" s="12"/>
      <c r="AN21" s="12"/>
      <c r="AO21" s="12"/>
      <c r="AP21" s="304" t="s">
        <v>296</v>
      </c>
      <c r="AQ21" s="305"/>
      <c r="AR21" s="305"/>
      <c r="AS21" s="305"/>
      <c r="AT21" s="305"/>
      <c r="AU21" s="305"/>
      <c r="AV21" s="305"/>
      <c r="AW21" s="305"/>
      <c r="AX21" s="305"/>
      <c r="AY21" s="305"/>
      <c r="AZ21" s="305"/>
      <c r="BA21" s="305"/>
      <c r="BB21" s="305"/>
      <c r="BC21" s="306"/>
    </row>
    <row r="22" spans="1:55" ht="21" customHeight="1">
      <c r="A22" s="8"/>
      <c r="B22" s="8"/>
      <c r="C22" s="8"/>
      <c r="D22" s="8"/>
      <c r="E22" s="8"/>
      <c r="F22" s="8"/>
      <c r="G22" s="8"/>
      <c r="H22" s="8"/>
      <c r="I22" s="8"/>
      <c r="J22" s="8"/>
      <c r="K22" s="8"/>
      <c r="L22" s="8"/>
      <c r="M22" s="8"/>
      <c r="N22" s="8"/>
      <c r="O22" s="295" t="s">
        <v>19</v>
      </c>
      <c r="P22" s="295"/>
      <c r="Q22" s="295"/>
      <c r="R22" s="295"/>
      <c r="S22" s="295"/>
      <c r="T22" s="300" t="str">
        <f>IF(入力シート!I14="","",入力シート!I14)</f>
        <v/>
      </c>
      <c r="U22" s="300"/>
      <c r="V22" s="300"/>
      <c r="W22" s="300"/>
      <c r="X22" s="300"/>
      <c r="Y22" s="300"/>
      <c r="Z22" s="300"/>
      <c r="AA22" s="300"/>
      <c r="AB22" s="300"/>
      <c r="AC22" s="300"/>
      <c r="AD22" s="300"/>
      <c r="AE22" s="300"/>
      <c r="AF22" s="300"/>
      <c r="AG22" s="300"/>
      <c r="AH22" s="300"/>
      <c r="AI22" s="8"/>
      <c r="AJ22" s="12"/>
      <c r="AK22" s="12"/>
      <c r="AL22" s="12"/>
      <c r="AM22" s="12"/>
      <c r="AN22" s="12"/>
      <c r="AO22" s="12"/>
      <c r="AP22" s="12"/>
      <c r="AQ22" s="12"/>
      <c r="AR22" s="12"/>
      <c r="AS22" s="12"/>
      <c r="AT22" s="12"/>
      <c r="AU22" s="12"/>
      <c r="AV22" s="12"/>
      <c r="AW22" s="12"/>
      <c r="AX22" s="12"/>
      <c r="AY22" s="12"/>
      <c r="AZ22" s="12"/>
      <c r="BA22" s="12"/>
      <c r="BB22" s="12"/>
      <c r="BC22" s="12"/>
    </row>
    <row r="23" spans="1:55" ht="21" customHeight="1">
      <c r="A23" s="8"/>
      <c r="B23" s="8"/>
      <c r="C23" s="8"/>
      <c r="D23" s="8"/>
      <c r="E23" s="8"/>
      <c r="F23" s="8"/>
      <c r="G23" s="8"/>
      <c r="H23" s="8"/>
      <c r="I23" s="8"/>
      <c r="J23" s="8"/>
      <c r="K23" s="8"/>
      <c r="L23" s="8"/>
      <c r="M23" s="8"/>
      <c r="N23" s="8"/>
      <c r="O23" s="295" t="s">
        <v>42</v>
      </c>
      <c r="P23" s="295"/>
      <c r="Q23" s="295"/>
      <c r="R23" s="295"/>
      <c r="S23" s="295"/>
      <c r="T23" s="300" t="str">
        <f>IF(入力シート!V14="","",入力シート!V14)</f>
        <v/>
      </c>
      <c r="U23" s="300"/>
      <c r="V23" s="300"/>
      <c r="W23" s="300"/>
      <c r="X23" s="300"/>
      <c r="Y23" s="300"/>
      <c r="Z23" s="300"/>
      <c r="AA23" s="300"/>
      <c r="AB23" s="300"/>
      <c r="AC23" s="300"/>
      <c r="AD23" s="300"/>
      <c r="AE23" s="300"/>
      <c r="AF23" s="300"/>
      <c r="AG23" s="300"/>
      <c r="AH23" s="300"/>
      <c r="AI23" s="8"/>
      <c r="AJ23" s="12"/>
      <c r="AK23" s="12"/>
      <c r="AL23" s="12"/>
      <c r="AM23" s="12"/>
      <c r="AN23" s="12"/>
      <c r="AO23" s="12"/>
      <c r="AP23" s="12"/>
      <c r="AQ23" s="12"/>
      <c r="AR23" s="12"/>
      <c r="AS23" s="12"/>
      <c r="AT23" s="12"/>
      <c r="AU23" s="12"/>
      <c r="AV23" s="12"/>
      <c r="AW23" s="12"/>
      <c r="AX23" s="12"/>
      <c r="AY23" s="12"/>
      <c r="AZ23" s="12"/>
      <c r="BA23" s="12"/>
      <c r="BB23" s="12"/>
      <c r="BC23" s="12"/>
    </row>
    <row r="24" spans="1:55" ht="21"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12"/>
      <c r="AK24" s="12"/>
      <c r="AL24" s="12"/>
      <c r="AM24" s="266"/>
      <c r="AN24" s="266"/>
      <c r="AO24" s="266"/>
      <c r="AP24" s="266"/>
      <c r="AQ24" s="266"/>
      <c r="AR24" s="266"/>
      <c r="AS24" s="12"/>
      <c r="AT24" s="12"/>
      <c r="AU24" s="12"/>
      <c r="AV24" s="12"/>
      <c r="AW24" s="12"/>
      <c r="AX24" s="12"/>
      <c r="AY24" s="12"/>
      <c r="AZ24" s="12"/>
      <c r="BA24" s="12"/>
      <c r="BB24" s="12"/>
      <c r="BC24" s="12"/>
    </row>
    <row r="25" spans="1:55" ht="33" customHeight="1">
      <c r="A25" s="284" t="s">
        <v>183</v>
      </c>
      <c r="B25" s="284"/>
      <c r="C25" s="284"/>
      <c r="D25" s="284"/>
      <c r="E25" s="284"/>
      <c r="F25" s="294" t="str">
        <f>IF(入力シート!F45="","",入力シート!F45)</f>
        <v/>
      </c>
      <c r="G25" s="294"/>
      <c r="H25" s="294" t="s">
        <v>1</v>
      </c>
      <c r="I25" s="294"/>
      <c r="J25" s="296" t="s">
        <v>54</v>
      </c>
      <c r="K25" s="296"/>
      <c r="L25" s="296"/>
      <c r="M25" s="296"/>
      <c r="N25" s="296"/>
      <c r="O25" s="296"/>
      <c r="P25" s="294" t="str">
        <f>IF(入力シート!N45="","",入力シート!N45)</f>
        <v/>
      </c>
      <c r="Q25" s="294"/>
      <c r="R25" s="294" t="s">
        <v>48</v>
      </c>
      <c r="S25" s="294"/>
      <c r="T25" s="296" t="s">
        <v>230</v>
      </c>
      <c r="U25" s="296"/>
      <c r="V25" s="296"/>
      <c r="W25" s="296"/>
      <c r="X25" s="296"/>
      <c r="Y25" s="296"/>
      <c r="Z25" s="294" t="str">
        <f>IF(入力シート!V45="","",入力シート!V45)</f>
        <v/>
      </c>
      <c r="AA25" s="294"/>
      <c r="AB25" s="294" t="s">
        <v>140</v>
      </c>
      <c r="AC25" s="294"/>
      <c r="AD25" s="296" t="s">
        <v>229</v>
      </c>
      <c r="AE25" s="296"/>
      <c r="AF25" s="296"/>
      <c r="AG25" s="296"/>
      <c r="AH25" s="296"/>
      <c r="AI25" s="296"/>
      <c r="AJ25" s="12"/>
      <c r="AK25" s="12"/>
      <c r="AL25" s="12"/>
      <c r="AM25" s="266"/>
      <c r="AN25" s="266"/>
      <c r="AO25" s="266"/>
      <c r="AP25" s="266"/>
      <c r="AQ25" s="266"/>
      <c r="AR25" s="266"/>
      <c r="AS25" s="12"/>
      <c r="AT25" s="12"/>
      <c r="AU25" s="12"/>
      <c r="AV25" s="12"/>
      <c r="AW25" s="12"/>
      <c r="AX25" s="12"/>
      <c r="AY25" s="12"/>
      <c r="AZ25" s="12"/>
      <c r="BA25" s="12"/>
      <c r="BB25" s="12"/>
      <c r="BC25" s="12"/>
    </row>
    <row r="26" spans="1:55" ht="33" customHeight="1">
      <c r="A26" s="284"/>
      <c r="B26" s="284"/>
      <c r="C26" s="284"/>
      <c r="D26" s="284"/>
      <c r="E26" s="284"/>
      <c r="F26" s="294" t="str">
        <f>IF(入力シート!F46="","",入力シート!F46)</f>
        <v/>
      </c>
      <c r="G26" s="294"/>
      <c r="H26" s="294" t="s">
        <v>213</v>
      </c>
      <c r="I26" s="294"/>
      <c r="J26" s="296" t="s">
        <v>210</v>
      </c>
      <c r="K26" s="296"/>
      <c r="L26" s="296"/>
      <c r="M26" s="296"/>
      <c r="N26" s="296"/>
      <c r="O26" s="296"/>
      <c r="P26" s="294" t="str">
        <f>IF(入力シート!N46="","",入力シート!N46)</f>
        <v/>
      </c>
      <c r="Q26" s="294"/>
      <c r="R26" s="294" t="s">
        <v>198</v>
      </c>
      <c r="S26" s="294"/>
      <c r="T26" s="302" t="s">
        <v>212</v>
      </c>
      <c r="U26" s="302"/>
      <c r="V26" s="302"/>
      <c r="W26" s="302"/>
      <c r="X26" s="302"/>
      <c r="Y26" s="302"/>
      <c r="Z26" s="294" t="str">
        <f>IF(入力シート!V46="","",入力シート!V46)</f>
        <v/>
      </c>
      <c r="AA26" s="294"/>
      <c r="AB26" s="294" t="s">
        <v>222</v>
      </c>
      <c r="AC26" s="294"/>
      <c r="AD26" s="296" t="s">
        <v>226</v>
      </c>
      <c r="AE26" s="296"/>
      <c r="AF26" s="296"/>
      <c r="AG26" s="296"/>
      <c r="AH26" s="296"/>
      <c r="AI26" s="296"/>
      <c r="AJ26" s="12"/>
      <c r="AK26" s="12"/>
      <c r="AL26" s="12"/>
      <c r="AM26" s="266"/>
      <c r="AN26" s="266"/>
      <c r="AO26" s="266"/>
      <c r="AP26" s="266"/>
      <c r="AQ26" s="266"/>
      <c r="AR26" s="266"/>
      <c r="AS26" s="12"/>
      <c r="AT26" s="12"/>
      <c r="AU26" s="12"/>
      <c r="AV26" s="12"/>
      <c r="AW26" s="12"/>
      <c r="AX26" s="12"/>
      <c r="AY26" s="12"/>
      <c r="AZ26" s="12"/>
      <c r="BA26" s="12"/>
      <c r="BB26" s="12"/>
      <c r="BC26" s="12"/>
    </row>
    <row r="27" spans="1:55" ht="33" customHeight="1">
      <c r="A27" s="284"/>
      <c r="B27" s="284"/>
      <c r="C27" s="284"/>
      <c r="D27" s="284"/>
      <c r="E27" s="284"/>
      <c r="F27" s="294" t="str">
        <f>IF(入力シート!F47="","",入力シート!F47)</f>
        <v/>
      </c>
      <c r="G27" s="294"/>
      <c r="H27" s="294" t="s">
        <v>167</v>
      </c>
      <c r="I27" s="294"/>
      <c r="J27" s="296" t="s">
        <v>240</v>
      </c>
      <c r="K27" s="296"/>
      <c r="L27" s="296"/>
      <c r="M27" s="296"/>
      <c r="N27" s="296"/>
      <c r="O27" s="296"/>
      <c r="P27" s="294" t="str">
        <f>IF(入力シート!N47="","",入力シート!N47)</f>
        <v/>
      </c>
      <c r="Q27" s="294"/>
      <c r="R27" s="294" t="s">
        <v>219</v>
      </c>
      <c r="S27" s="294"/>
      <c r="T27" s="296" t="s">
        <v>236</v>
      </c>
      <c r="U27" s="296"/>
      <c r="V27" s="296"/>
      <c r="W27" s="296"/>
      <c r="X27" s="296"/>
      <c r="Y27" s="296"/>
      <c r="Z27" s="294" t="str">
        <f>IF(入力シート!V47="","",入力シート!V47)</f>
        <v/>
      </c>
      <c r="AA27" s="294"/>
      <c r="AB27" s="294" t="s">
        <v>223</v>
      </c>
      <c r="AC27" s="294"/>
      <c r="AD27" s="296" t="s">
        <v>232</v>
      </c>
      <c r="AE27" s="296"/>
      <c r="AF27" s="296"/>
      <c r="AG27" s="296"/>
      <c r="AH27" s="296"/>
      <c r="AI27" s="296"/>
      <c r="AJ27" s="12"/>
      <c r="AK27" s="12"/>
      <c r="AL27" s="12"/>
      <c r="AM27" s="266"/>
      <c r="AN27" s="266"/>
      <c r="AO27" s="266"/>
      <c r="AP27" s="266"/>
      <c r="AQ27" s="266"/>
      <c r="AR27" s="266"/>
      <c r="AS27" s="12"/>
      <c r="AT27" s="12"/>
      <c r="AU27" s="12"/>
      <c r="AV27" s="12"/>
      <c r="AW27" s="12"/>
      <c r="AX27" s="12"/>
      <c r="AY27" s="12"/>
      <c r="AZ27" s="12"/>
      <c r="BA27" s="12"/>
      <c r="BB27" s="12"/>
      <c r="BC27" s="12"/>
    </row>
    <row r="28" spans="1:55" ht="33" customHeight="1">
      <c r="A28" s="284"/>
      <c r="B28" s="284"/>
      <c r="C28" s="284"/>
      <c r="D28" s="284"/>
      <c r="E28" s="284"/>
      <c r="F28" s="294" t="str">
        <f>IF(入力シート!F48="","",入力シート!F48)</f>
        <v/>
      </c>
      <c r="G28" s="294"/>
      <c r="H28" s="294" t="s">
        <v>214</v>
      </c>
      <c r="I28" s="294"/>
      <c r="J28" s="296" t="s">
        <v>241</v>
      </c>
      <c r="K28" s="296"/>
      <c r="L28" s="296"/>
      <c r="M28" s="296"/>
      <c r="N28" s="296"/>
      <c r="O28" s="296"/>
      <c r="P28" s="294" t="str">
        <f>IF(入力シート!N48="","",入力シート!N48)</f>
        <v/>
      </c>
      <c r="Q28" s="294"/>
      <c r="R28" s="294" t="s">
        <v>220</v>
      </c>
      <c r="S28" s="294"/>
      <c r="T28" s="296" t="s">
        <v>237</v>
      </c>
      <c r="U28" s="296"/>
      <c r="V28" s="296"/>
      <c r="W28" s="296"/>
      <c r="X28" s="296"/>
      <c r="Y28" s="296"/>
      <c r="Z28" s="294" t="str">
        <f>IF(入力シート!V48="","",入力シート!V48)</f>
        <v/>
      </c>
      <c r="AA28" s="294"/>
      <c r="AB28" s="294" t="s">
        <v>224</v>
      </c>
      <c r="AC28" s="294"/>
      <c r="AD28" s="296" t="s">
        <v>233</v>
      </c>
      <c r="AE28" s="296"/>
      <c r="AF28" s="296"/>
      <c r="AG28" s="296"/>
      <c r="AH28" s="296"/>
      <c r="AI28" s="296"/>
      <c r="AJ28" s="12"/>
      <c r="AK28" s="12"/>
      <c r="AL28" s="12"/>
      <c r="AM28" s="266"/>
      <c r="AN28" s="266"/>
      <c r="AO28" s="266"/>
      <c r="AP28" s="266"/>
      <c r="AQ28" s="266"/>
      <c r="AR28" s="266"/>
      <c r="AS28" s="12"/>
      <c r="AT28" s="12"/>
      <c r="AU28" s="12"/>
      <c r="AV28" s="12"/>
      <c r="AW28" s="12"/>
      <c r="AX28" s="12"/>
      <c r="AY28" s="12"/>
      <c r="AZ28" s="12"/>
      <c r="BA28" s="12"/>
      <c r="BB28" s="12"/>
      <c r="BC28" s="12"/>
    </row>
    <row r="29" spans="1:55" ht="33" customHeight="1">
      <c r="A29" s="284"/>
      <c r="B29" s="284"/>
      <c r="C29" s="284"/>
      <c r="D29" s="284"/>
      <c r="E29" s="284"/>
      <c r="F29" s="294" t="str">
        <f>IF(入力シート!F49="","",入力シート!F49)</f>
        <v/>
      </c>
      <c r="G29" s="294"/>
      <c r="H29" s="294" t="s">
        <v>215</v>
      </c>
      <c r="I29" s="294"/>
      <c r="J29" s="296" t="s">
        <v>242</v>
      </c>
      <c r="K29" s="296"/>
      <c r="L29" s="296"/>
      <c r="M29" s="296"/>
      <c r="N29" s="296"/>
      <c r="O29" s="296"/>
      <c r="P29" s="294" t="str">
        <f>IF(入力シート!N49="","",入力シート!N49)</f>
        <v/>
      </c>
      <c r="Q29" s="294"/>
      <c r="R29" s="294" t="s">
        <v>221</v>
      </c>
      <c r="S29" s="294"/>
      <c r="T29" s="296" t="s">
        <v>238</v>
      </c>
      <c r="U29" s="296"/>
      <c r="V29" s="296"/>
      <c r="W29" s="296"/>
      <c r="X29" s="296"/>
      <c r="Y29" s="296"/>
      <c r="Z29" s="294" t="str">
        <f>IF(入力シート!V49="","",入力シート!V49)</f>
        <v/>
      </c>
      <c r="AA29" s="294"/>
      <c r="AB29" s="294" t="s">
        <v>211</v>
      </c>
      <c r="AC29" s="294"/>
      <c r="AD29" s="296" t="s">
        <v>234</v>
      </c>
      <c r="AE29" s="296"/>
      <c r="AF29" s="296"/>
      <c r="AG29" s="296"/>
      <c r="AH29" s="296"/>
      <c r="AI29" s="296"/>
      <c r="AJ29" s="12"/>
      <c r="AK29" s="12"/>
      <c r="AL29" s="12"/>
      <c r="AM29" s="266"/>
      <c r="AN29" s="266"/>
      <c r="AO29" s="266"/>
      <c r="AP29" s="266"/>
      <c r="AQ29" s="266"/>
      <c r="AR29" s="266"/>
      <c r="AS29" s="12"/>
      <c r="AT29" s="12"/>
      <c r="AU29" s="12"/>
      <c r="AV29" s="12"/>
      <c r="AW29" s="12"/>
      <c r="AX29" s="12"/>
      <c r="AY29" s="12"/>
      <c r="AZ29" s="12"/>
      <c r="BA29" s="12"/>
      <c r="BB29" s="12"/>
      <c r="BC29" s="12"/>
    </row>
    <row r="30" spans="1:55" ht="33" customHeight="1">
      <c r="A30" s="284"/>
      <c r="B30" s="284"/>
      <c r="C30" s="284"/>
      <c r="D30" s="284"/>
      <c r="E30" s="284"/>
      <c r="F30" s="294" t="str">
        <f>IF(入力シート!F50="","",入力シート!F50)</f>
        <v/>
      </c>
      <c r="G30" s="294"/>
      <c r="H30" s="294" t="s">
        <v>218</v>
      </c>
      <c r="I30" s="294"/>
      <c r="J30" s="296" t="s">
        <v>231</v>
      </c>
      <c r="K30" s="296"/>
      <c r="L30" s="296"/>
      <c r="M30" s="296"/>
      <c r="N30" s="296"/>
      <c r="O30" s="296"/>
      <c r="P30" s="294" t="str">
        <f>IF(入力シート!N50="","",入力シート!N50)</f>
        <v/>
      </c>
      <c r="Q30" s="294"/>
      <c r="R30" s="294"/>
      <c r="S30" s="294"/>
      <c r="T30" s="296"/>
      <c r="U30" s="296"/>
      <c r="V30" s="296"/>
      <c r="W30" s="296"/>
      <c r="X30" s="296"/>
      <c r="Y30" s="296"/>
      <c r="Z30" s="294" t="str">
        <f>IF(入力シート!V50="","",入力シート!V50)</f>
        <v/>
      </c>
      <c r="AA30" s="294"/>
      <c r="AB30" s="294"/>
      <c r="AC30" s="294"/>
      <c r="AD30" s="296"/>
      <c r="AE30" s="296"/>
      <c r="AF30" s="296"/>
      <c r="AG30" s="296"/>
      <c r="AH30" s="296"/>
      <c r="AI30" s="296"/>
      <c r="AJ30" s="12"/>
      <c r="AK30" s="12"/>
      <c r="AL30" s="12"/>
      <c r="AM30" s="266"/>
      <c r="AN30" s="266"/>
      <c r="AO30" s="266"/>
      <c r="AP30" s="266"/>
      <c r="AQ30" s="266"/>
      <c r="AR30" s="266"/>
      <c r="AS30" s="12"/>
      <c r="AT30" s="12"/>
      <c r="AU30" s="12"/>
      <c r="AV30" s="12"/>
      <c r="AW30" s="12"/>
      <c r="AX30" s="12"/>
      <c r="AY30" s="12"/>
      <c r="AZ30" s="12"/>
      <c r="BA30" s="12"/>
      <c r="BB30" s="12"/>
      <c r="BC30" s="12"/>
    </row>
    <row r="31" spans="1:55" ht="33" customHeight="1">
      <c r="A31" s="284"/>
      <c r="B31" s="284"/>
      <c r="C31" s="284"/>
      <c r="D31" s="284"/>
      <c r="E31" s="284"/>
      <c r="F31" s="294" t="str">
        <f>IF(入力シート!F51="","",入力シート!F51)</f>
        <v/>
      </c>
      <c r="G31" s="294"/>
      <c r="H31" s="294" t="s">
        <v>217</v>
      </c>
      <c r="I31" s="294"/>
      <c r="J31" s="296" t="s">
        <v>225</v>
      </c>
      <c r="K31" s="296"/>
      <c r="L31" s="296"/>
      <c r="M31" s="296"/>
      <c r="N31" s="296"/>
      <c r="O31" s="296"/>
      <c r="P31" s="298" t="str">
        <f>IF(入力シート!F51="","","( "&amp;入力シート!CU61&amp;" )")</f>
        <v/>
      </c>
      <c r="Q31" s="299"/>
      <c r="R31" s="299"/>
      <c r="S31" s="299"/>
      <c r="T31" s="299"/>
      <c r="U31" s="299"/>
      <c r="V31" s="299"/>
      <c r="W31" s="299"/>
      <c r="X31" s="299"/>
      <c r="Y31" s="299"/>
      <c r="Z31" s="299"/>
      <c r="AA31" s="299"/>
      <c r="AB31" s="299"/>
      <c r="AC31" s="299"/>
      <c r="AD31" s="299"/>
      <c r="AE31" s="299"/>
      <c r="AF31" s="299"/>
      <c r="AG31" s="299"/>
      <c r="AH31" s="299"/>
      <c r="AI31" s="303"/>
      <c r="AJ31" s="12"/>
      <c r="AK31" s="12"/>
      <c r="AL31" s="12"/>
      <c r="AM31" s="266"/>
      <c r="AN31" s="266"/>
      <c r="AO31" s="266"/>
      <c r="AP31" s="266"/>
      <c r="AQ31" s="266"/>
      <c r="AR31" s="266"/>
      <c r="AS31" s="12"/>
      <c r="AT31" s="12"/>
      <c r="AU31" s="12"/>
      <c r="AV31" s="12"/>
      <c r="AW31" s="12"/>
      <c r="AX31" s="12"/>
      <c r="AY31" s="12"/>
      <c r="AZ31" s="12"/>
      <c r="BA31" s="12"/>
      <c r="BB31" s="12"/>
      <c r="BC31" s="12"/>
    </row>
    <row r="32" spans="1:55" ht="16.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12"/>
      <c r="AK32" s="12"/>
      <c r="AL32" s="12"/>
      <c r="AM32" s="12"/>
      <c r="AN32" s="12"/>
      <c r="AO32" s="12"/>
      <c r="AP32" s="12"/>
      <c r="AQ32" s="12"/>
      <c r="AR32" s="12"/>
      <c r="AS32" s="12"/>
      <c r="AT32" s="12"/>
      <c r="AU32" s="12"/>
      <c r="AV32" s="12"/>
      <c r="AW32" s="12"/>
      <c r="AX32" s="12"/>
      <c r="AY32" s="12"/>
      <c r="AZ32" s="12"/>
      <c r="BA32" s="12"/>
      <c r="BB32" s="12"/>
      <c r="BC32" s="12"/>
    </row>
    <row r="33" spans="1:55" ht="21" customHeight="1">
      <c r="A33" s="285" t="s">
        <v>249</v>
      </c>
      <c r="B33" s="285"/>
      <c r="C33" s="7" t="s">
        <v>248</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12"/>
      <c r="AK33" s="12"/>
      <c r="AL33" s="12"/>
      <c r="AM33" s="12"/>
      <c r="AN33" s="12"/>
      <c r="AO33" s="12"/>
      <c r="AP33" s="12"/>
      <c r="AQ33" s="12"/>
      <c r="AR33" s="12"/>
      <c r="AS33" s="12"/>
      <c r="AT33" s="12"/>
      <c r="AU33" s="12"/>
      <c r="AV33" s="12"/>
      <c r="AW33" s="12"/>
      <c r="AX33" s="12"/>
      <c r="AY33" s="12"/>
      <c r="AZ33" s="12"/>
      <c r="BA33" s="12"/>
      <c r="BB33" s="12"/>
      <c r="BC33" s="12"/>
    </row>
    <row r="34" spans="1:55" ht="21" customHeight="1">
      <c r="A34" s="8"/>
      <c r="B34" s="3" t="s">
        <v>250</v>
      </c>
      <c r="C34" s="3"/>
      <c r="D34" s="3"/>
      <c r="E34" s="3"/>
      <c r="F34" s="285" t="str">
        <f>IF(入力シート!Q56="","",入力シート!Q56)</f>
        <v/>
      </c>
      <c r="G34" s="285"/>
      <c r="H34" s="285"/>
      <c r="I34" s="285"/>
      <c r="J34" s="285"/>
      <c r="K34" s="285"/>
      <c r="L34" s="285"/>
      <c r="M34" s="285"/>
      <c r="N34" s="285"/>
      <c r="O34" s="285"/>
      <c r="P34" s="285"/>
      <c r="Q34" s="3" t="s">
        <v>251</v>
      </c>
      <c r="R34" s="3"/>
      <c r="S34" s="3"/>
      <c r="T34" s="3"/>
      <c r="U34" s="285" t="str">
        <f>IF(入力シート!Q57="","",入力シート!Q57)</f>
        <v/>
      </c>
      <c r="V34" s="285"/>
      <c r="W34" s="285"/>
      <c r="X34" s="285"/>
      <c r="Y34" s="285"/>
      <c r="Z34" s="285"/>
      <c r="AA34" s="285"/>
      <c r="AB34" s="285"/>
      <c r="AC34" s="285"/>
      <c r="AD34" s="285"/>
      <c r="AE34" s="285"/>
      <c r="AF34" s="8" t="s">
        <v>126</v>
      </c>
      <c r="AG34" s="8"/>
      <c r="AH34" s="8"/>
      <c r="AI34" s="8"/>
      <c r="AJ34" s="12"/>
      <c r="AK34" s="12"/>
      <c r="AL34" s="12"/>
      <c r="AM34" s="12"/>
      <c r="AN34" s="12"/>
      <c r="AO34" s="12"/>
      <c r="AP34" s="12"/>
      <c r="AQ34" s="12"/>
      <c r="AR34" s="12"/>
      <c r="AS34" s="12"/>
      <c r="AT34" s="12"/>
      <c r="AU34" s="12"/>
      <c r="AV34" s="12"/>
      <c r="AW34" s="12"/>
      <c r="AX34" s="12"/>
      <c r="AY34" s="12"/>
      <c r="AZ34" s="12"/>
      <c r="BA34" s="12"/>
      <c r="BB34" s="12"/>
      <c r="BC34" s="12"/>
    </row>
    <row r="35" spans="1:55" ht="7.1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12"/>
      <c r="AK35" s="12"/>
      <c r="AL35" s="12"/>
      <c r="AM35" s="12"/>
      <c r="AN35" s="12"/>
      <c r="AO35" s="12"/>
      <c r="AP35" s="12"/>
      <c r="AQ35" s="12"/>
      <c r="AR35" s="12"/>
      <c r="AS35" s="12"/>
      <c r="AT35" s="12"/>
      <c r="AU35" s="12"/>
      <c r="AV35" s="12"/>
      <c r="AW35" s="12"/>
      <c r="AX35" s="12"/>
      <c r="AY35" s="12"/>
      <c r="AZ35" s="12"/>
      <c r="BA35" s="12"/>
      <c r="BB35" s="12"/>
      <c r="BC35" s="12"/>
    </row>
    <row r="36" spans="1:55" ht="2.4500000000000002"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row>
  </sheetData>
  <mergeCells count="92">
    <mergeCell ref="B3:C3"/>
    <mergeCell ref="D3:E3"/>
    <mergeCell ref="F3:G3"/>
    <mergeCell ref="H3:I3"/>
    <mergeCell ref="C5:AG5"/>
    <mergeCell ref="D7:AF7"/>
    <mergeCell ref="D8:AF8"/>
    <mergeCell ref="D9:AF9"/>
    <mergeCell ref="D10:AF10"/>
    <mergeCell ref="D13:M13"/>
    <mergeCell ref="D15:H15"/>
    <mergeCell ref="I15:M15"/>
    <mergeCell ref="O17:S17"/>
    <mergeCell ref="T17:AH17"/>
    <mergeCell ref="O18:S18"/>
    <mergeCell ref="T18:AH18"/>
    <mergeCell ref="O19:S19"/>
    <mergeCell ref="T19:AH19"/>
    <mergeCell ref="O20:S20"/>
    <mergeCell ref="T20:AH20"/>
    <mergeCell ref="O21:S21"/>
    <mergeCell ref="U21:AH21"/>
    <mergeCell ref="AP21:BC21"/>
    <mergeCell ref="O22:S22"/>
    <mergeCell ref="T22:AH22"/>
    <mergeCell ref="O23:S23"/>
    <mergeCell ref="T23:AH23"/>
    <mergeCell ref="F25:G25"/>
    <mergeCell ref="H25:I25"/>
    <mergeCell ref="J25:O25"/>
    <mergeCell ref="P25:Q25"/>
    <mergeCell ref="R25:S25"/>
    <mergeCell ref="T25:Y25"/>
    <mergeCell ref="Z25:AA25"/>
    <mergeCell ref="AB25:AC25"/>
    <mergeCell ref="AD25:AI25"/>
    <mergeCell ref="F26:G26"/>
    <mergeCell ref="H26:I26"/>
    <mergeCell ref="J26:O26"/>
    <mergeCell ref="P26:Q26"/>
    <mergeCell ref="R26:S26"/>
    <mergeCell ref="T26:Y26"/>
    <mergeCell ref="Z26:AA26"/>
    <mergeCell ref="AB26:AC26"/>
    <mergeCell ref="AD26:AI26"/>
    <mergeCell ref="F27:G27"/>
    <mergeCell ref="H27:I27"/>
    <mergeCell ref="J27:O27"/>
    <mergeCell ref="P27:Q27"/>
    <mergeCell ref="R27:S27"/>
    <mergeCell ref="T27:Y27"/>
    <mergeCell ref="Z27:AA27"/>
    <mergeCell ref="AB27:AC27"/>
    <mergeCell ref="AD27:AI27"/>
    <mergeCell ref="F28:G28"/>
    <mergeCell ref="H28:I28"/>
    <mergeCell ref="J28:O28"/>
    <mergeCell ref="P28:Q28"/>
    <mergeCell ref="R28:S28"/>
    <mergeCell ref="T28:Y28"/>
    <mergeCell ref="Z28:AA28"/>
    <mergeCell ref="AB28:AC28"/>
    <mergeCell ref="AD28:AI28"/>
    <mergeCell ref="F29:G29"/>
    <mergeCell ref="H29:I29"/>
    <mergeCell ref="J29:O29"/>
    <mergeCell ref="P29:Q29"/>
    <mergeCell ref="R29:S29"/>
    <mergeCell ref="T29:Y29"/>
    <mergeCell ref="Z29:AA29"/>
    <mergeCell ref="AB29:AC29"/>
    <mergeCell ref="AD29:AI29"/>
    <mergeCell ref="F30:G30"/>
    <mergeCell ref="H30:I30"/>
    <mergeCell ref="J30:O30"/>
    <mergeCell ref="P30:Q30"/>
    <mergeCell ref="R30:S30"/>
    <mergeCell ref="T30:Y30"/>
    <mergeCell ref="Z30:AA30"/>
    <mergeCell ref="AB30:AC30"/>
    <mergeCell ref="AD30:AI30"/>
    <mergeCell ref="F31:G31"/>
    <mergeCell ref="H31:I31"/>
    <mergeCell ref="J31:O31"/>
    <mergeCell ref="P31:AI31"/>
    <mergeCell ref="A33:B33"/>
    <mergeCell ref="C33:AI33"/>
    <mergeCell ref="B34:E34"/>
    <mergeCell ref="F34:P34"/>
    <mergeCell ref="Q34:T34"/>
    <mergeCell ref="U34:AE34"/>
    <mergeCell ref="A25:E31"/>
  </mergeCells>
  <phoneticPr fontId="3" type="Hiragana"/>
  <pageMargins left="0.78740157480314965" right="0.70866141732283472" top="0.74803149606299213" bottom="0.74803149606299213"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BE25"/>
  <sheetViews>
    <sheetView topLeftCell="A19" workbookViewId="0">
      <selection activeCell="AS30" sqref="AS30"/>
    </sheetView>
  </sheetViews>
  <sheetFormatPr defaultRowHeight="13.5"/>
  <cols>
    <col min="1" max="1" width="1.25" style="2" customWidth="1"/>
    <col min="2" max="32" width="2.625" style="2" customWidth="1"/>
    <col min="33" max="33" width="3.5" style="2" customWidth="1"/>
    <col min="34" max="34" width="1.25" style="2" customWidth="1"/>
    <col min="35" max="64" width="2.625" style="2" customWidth="1"/>
    <col min="65" max="16384" width="9" style="2" customWidth="1"/>
  </cols>
  <sheetData>
    <row r="1" spans="1:5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12"/>
      <c r="AI1" s="12"/>
      <c r="AJ1" s="12"/>
      <c r="AK1" s="12"/>
      <c r="AL1" s="12"/>
      <c r="AM1" s="12"/>
      <c r="AN1" s="12"/>
      <c r="AO1" s="12"/>
      <c r="AP1" s="12"/>
      <c r="AQ1" s="12"/>
      <c r="AR1" s="12"/>
      <c r="AS1" s="12"/>
      <c r="AT1" s="12"/>
      <c r="AU1" s="12"/>
      <c r="AV1" s="12"/>
      <c r="AW1" s="12"/>
      <c r="AX1" s="12"/>
      <c r="AY1" s="12"/>
      <c r="AZ1" s="12"/>
      <c r="BA1" s="12"/>
      <c r="BB1" s="12"/>
      <c r="BC1" s="12"/>
      <c r="BD1" s="12"/>
      <c r="BE1" s="12"/>
    </row>
    <row r="2" spans="1:5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12"/>
      <c r="AI2" s="12"/>
      <c r="AJ2" s="12"/>
      <c r="AK2" s="12"/>
      <c r="AL2" s="12"/>
      <c r="AM2" s="12"/>
      <c r="AN2" s="12"/>
      <c r="AO2" s="12"/>
      <c r="AP2" s="12"/>
      <c r="AQ2" s="12"/>
      <c r="AR2" s="12"/>
      <c r="AS2" s="12"/>
      <c r="AT2" s="12"/>
      <c r="AU2" s="12"/>
      <c r="AV2" s="12"/>
      <c r="AW2" s="12"/>
      <c r="AX2" s="12"/>
      <c r="AY2" s="12"/>
      <c r="AZ2" s="12"/>
      <c r="BA2" s="12"/>
      <c r="BB2" s="12"/>
      <c r="BC2" s="12"/>
      <c r="BD2" s="12"/>
      <c r="BE2" s="12"/>
    </row>
    <row r="3" spans="1:57" ht="21">
      <c r="A3" s="289"/>
      <c r="B3" s="289"/>
      <c r="C3" s="289"/>
      <c r="D3" s="289"/>
      <c r="E3" s="289"/>
      <c r="F3" s="289"/>
      <c r="G3" s="289"/>
      <c r="H3" s="289"/>
      <c r="I3" s="289"/>
      <c r="J3" s="289"/>
      <c r="K3" s="289"/>
      <c r="L3" s="289"/>
      <c r="M3" s="331" t="s">
        <v>184</v>
      </c>
      <c r="N3" s="331"/>
      <c r="O3" s="331"/>
      <c r="P3" s="331"/>
      <c r="Q3" s="331"/>
      <c r="R3" s="331"/>
      <c r="S3" s="331"/>
      <c r="T3" s="331"/>
      <c r="U3" s="331"/>
      <c r="V3" s="331"/>
      <c r="W3" s="289"/>
      <c r="X3" s="289"/>
      <c r="Y3" s="289"/>
      <c r="Z3" s="289"/>
      <c r="AA3" s="289"/>
      <c r="AB3" s="289"/>
      <c r="AC3" s="289"/>
      <c r="AD3" s="289"/>
      <c r="AE3" s="289"/>
      <c r="AF3" s="289"/>
      <c r="AG3" s="289"/>
      <c r="AH3" s="266"/>
      <c r="AI3" s="266"/>
      <c r="AJ3" s="12"/>
      <c r="AK3" s="12"/>
      <c r="AL3" s="12"/>
      <c r="AM3" s="12"/>
      <c r="AN3" s="12"/>
      <c r="AO3" s="12"/>
      <c r="AP3" s="12"/>
      <c r="AQ3" s="12"/>
      <c r="AR3" s="12"/>
      <c r="AS3" s="12"/>
      <c r="AT3" s="12"/>
      <c r="AU3" s="12"/>
      <c r="AV3" s="12"/>
      <c r="AW3" s="12"/>
      <c r="AX3" s="12"/>
      <c r="AY3" s="12"/>
      <c r="AZ3" s="12"/>
      <c r="BA3" s="12"/>
      <c r="BB3" s="12"/>
      <c r="BC3" s="12"/>
      <c r="BD3" s="12"/>
      <c r="BE3" s="12"/>
    </row>
    <row r="4" spans="1:57">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2"/>
      <c r="AI4" s="12"/>
      <c r="AJ4" s="12"/>
      <c r="AK4" s="12"/>
      <c r="AL4" s="12"/>
      <c r="AM4" s="12"/>
      <c r="AN4" s="12"/>
      <c r="AO4" s="12"/>
      <c r="AP4" s="12"/>
      <c r="AQ4" s="12"/>
      <c r="AR4" s="12"/>
      <c r="AS4" s="12"/>
      <c r="AT4" s="12"/>
      <c r="AU4" s="12"/>
      <c r="AV4" s="12"/>
      <c r="AW4" s="12"/>
      <c r="AX4" s="12"/>
      <c r="AY4" s="12"/>
      <c r="AZ4" s="12"/>
      <c r="BA4" s="12"/>
      <c r="BB4" s="12"/>
      <c r="BC4" s="12"/>
      <c r="BD4" s="12"/>
      <c r="BE4" s="12"/>
    </row>
    <row r="5" spans="1:57">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12"/>
      <c r="AI5" s="12"/>
      <c r="AJ5" s="12"/>
      <c r="AK5" s="12"/>
      <c r="AL5" s="12"/>
      <c r="AM5" s="12"/>
      <c r="AN5" s="12"/>
      <c r="AO5" s="12"/>
      <c r="AP5" s="12"/>
      <c r="AQ5" s="12"/>
      <c r="AR5" s="12"/>
      <c r="AS5" s="12"/>
      <c r="AT5" s="12"/>
      <c r="AU5" s="12"/>
      <c r="AV5" s="12"/>
      <c r="AW5" s="12"/>
      <c r="AX5" s="12"/>
      <c r="AY5" s="12"/>
      <c r="AZ5" s="12"/>
      <c r="BA5" s="12"/>
      <c r="BB5" s="12"/>
      <c r="BC5" s="12"/>
      <c r="BD5" s="12"/>
      <c r="BE5" s="12"/>
    </row>
    <row r="6" spans="1:57" ht="17.25" customHeight="1">
      <c r="A6" s="8"/>
      <c r="B6" s="8"/>
      <c r="C6" s="8"/>
      <c r="D6" s="8"/>
      <c r="E6" s="8"/>
      <c r="F6" s="8"/>
      <c r="G6" s="8"/>
      <c r="H6" s="8"/>
      <c r="I6" s="8"/>
      <c r="J6" s="8"/>
      <c r="K6" s="8"/>
      <c r="L6" s="8"/>
      <c r="M6" s="8"/>
      <c r="N6" s="8"/>
      <c r="O6" s="8"/>
      <c r="P6" s="8"/>
      <c r="Q6" s="8"/>
      <c r="R6" s="3" t="s">
        <v>6</v>
      </c>
      <c r="S6" s="3"/>
      <c r="T6" s="3"/>
      <c r="U6" s="3"/>
      <c r="V6" s="3"/>
      <c r="W6" s="300" t="str">
        <f>IF(入力シート!$I$6="","",入力シート!I6)</f>
        <v/>
      </c>
      <c r="X6" s="300"/>
      <c r="Y6" s="300"/>
      <c r="Z6" s="300"/>
      <c r="AA6" s="300"/>
      <c r="AB6" s="300"/>
      <c r="AC6" s="300"/>
      <c r="AD6" s="300"/>
      <c r="AE6" s="300"/>
      <c r="AF6" s="300"/>
      <c r="AG6" s="300"/>
      <c r="AH6" s="12"/>
      <c r="AI6" s="12"/>
      <c r="AJ6" s="12"/>
      <c r="AK6" s="12"/>
      <c r="AL6" s="12"/>
      <c r="AM6" s="12"/>
      <c r="AN6" s="12"/>
      <c r="AO6" s="12"/>
      <c r="AP6" s="12"/>
      <c r="AQ6" s="12"/>
      <c r="AR6" s="12"/>
      <c r="AS6" s="12"/>
      <c r="AT6" s="12"/>
      <c r="AU6" s="12"/>
      <c r="AV6" s="12"/>
      <c r="AW6" s="12"/>
      <c r="AX6" s="12"/>
      <c r="AY6" s="12"/>
      <c r="AZ6" s="12"/>
      <c r="BA6" s="12"/>
      <c r="BB6" s="12"/>
      <c r="BC6" s="12"/>
      <c r="BD6" s="12"/>
      <c r="BE6" s="12"/>
    </row>
    <row r="7" spans="1:57">
      <c r="A7" s="8"/>
      <c r="B7" s="8"/>
      <c r="C7" s="8"/>
      <c r="D7" s="8"/>
      <c r="E7" s="8"/>
      <c r="F7" s="8"/>
      <c r="G7" s="8"/>
      <c r="H7" s="8"/>
      <c r="I7" s="8"/>
      <c r="J7" s="8"/>
      <c r="K7" s="8"/>
      <c r="L7" s="8"/>
      <c r="M7" s="8"/>
      <c r="N7" s="8"/>
      <c r="O7" s="8"/>
      <c r="P7" s="8"/>
      <c r="Q7" s="8"/>
      <c r="R7" s="3"/>
      <c r="S7" s="3"/>
      <c r="T7" s="3"/>
      <c r="U7" s="3"/>
      <c r="V7" s="3"/>
      <c r="W7" s="335"/>
      <c r="X7" s="335"/>
      <c r="Y7" s="335"/>
      <c r="Z7" s="335"/>
      <c r="AA7" s="335"/>
      <c r="AB7" s="335"/>
      <c r="AC7" s="335"/>
      <c r="AD7" s="335"/>
      <c r="AE7" s="335"/>
      <c r="AF7" s="335"/>
      <c r="AG7" s="335"/>
      <c r="AH7" s="12"/>
      <c r="AI7" s="12"/>
      <c r="AJ7" s="12"/>
      <c r="AK7" s="12"/>
      <c r="AL7" s="12"/>
      <c r="AM7" s="12"/>
      <c r="AN7" s="12"/>
      <c r="AO7" s="12"/>
      <c r="AP7" s="12"/>
      <c r="AQ7" s="12"/>
      <c r="AR7" s="12"/>
      <c r="AS7" s="12"/>
      <c r="AT7" s="12"/>
      <c r="AU7" s="12"/>
      <c r="AV7" s="12"/>
      <c r="AW7" s="12"/>
      <c r="AX7" s="12"/>
      <c r="AY7" s="12"/>
      <c r="AZ7" s="12"/>
      <c r="BA7" s="12"/>
      <c r="BB7" s="12"/>
      <c r="BC7" s="12"/>
      <c r="BD7" s="12"/>
      <c r="BE7" s="12"/>
    </row>
    <row r="8" spans="1:57">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12"/>
      <c r="AI8" s="12"/>
      <c r="AJ8" s="12"/>
      <c r="AK8" s="12"/>
      <c r="AL8" s="12"/>
      <c r="AM8" s="12"/>
      <c r="AN8" s="12"/>
      <c r="AO8" s="12"/>
      <c r="AP8" s="12"/>
      <c r="AQ8" s="12"/>
      <c r="AR8" s="12"/>
      <c r="AS8" s="12"/>
      <c r="AT8" s="12"/>
      <c r="AU8" s="12"/>
      <c r="AV8" s="12"/>
      <c r="AW8" s="12"/>
      <c r="AX8" s="12"/>
      <c r="AY8" s="12"/>
      <c r="AZ8" s="12"/>
      <c r="BA8" s="12"/>
      <c r="BB8" s="12"/>
      <c r="BC8" s="12"/>
      <c r="BD8" s="12"/>
      <c r="BE8" s="12"/>
    </row>
    <row r="9" spans="1:57" ht="40.5" customHeight="1">
      <c r="A9" s="8"/>
      <c r="B9" s="307" t="s">
        <v>185</v>
      </c>
      <c r="C9" s="311"/>
      <c r="D9" s="311"/>
      <c r="E9" s="311"/>
      <c r="F9" s="314"/>
      <c r="G9" s="317" t="str">
        <f>IF(入力シート!$DE$22=0,"",IF(入力シート!$DE$22&gt;=6,入力シート!$CX$45&amp;"、"&amp;入力シート!$CX$46&amp;"、"&amp;入力シート!$CX$47&amp;"、"&amp;入力シート!$CX$48&amp;"、"&amp;入力シート!$CX$49&amp;"外",IF(入力シート!$DE$22=5,入力シート!$CX$45&amp;"、"&amp;入力シート!$CX$46&amp;"、"&amp;入力シート!$CX$47&amp;"、"&amp;入力シート!$CX$48&amp;"、"&amp;入力シート!$CX$49,IF(入力シート!$DE$22=4,入力シート!$CX$45&amp;"、"&amp;入力シート!$CX$46&amp;"、"&amp;入力シート!$CX$47&amp;"、"&amp;入力シート!$CX$48,IF(入力シート!$DE$22=3,入力シート!$CX$45&amp;"、"&amp;入力シート!$CX$46&amp;"、"&amp;入力シート!$CX$47,IF(入力シート!$DE$22=2,入力シート!$CX$45&amp;"、"&amp;入力シート!$CX$46,入力シート!$CX$45))))))</f>
        <v/>
      </c>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33"/>
      <c r="AH9" s="12"/>
      <c r="AI9" s="12"/>
      <c r="AJ9" s="12"/>
      <c r="AK9" s="12"/>
      <c r="AL9" s="12"/>
      <c r="AM9" s="12"/>
      <c r="AN9" s="12"/>
      <c r="AO9" s="12"/>
      <c r="AP9" s="12"/>
      <c r="AQ9" s="12"/>
      <c r="AR9" s="12"/>
      <c r="AS9" s="12"/>
      <c r="AT9" s="12"/>
      <c r="AU9" s="12"/>
      <c r="AV9" s="12"/>
      <c r="AW9" s="12"/>
      <c r="AX9" s="12"/>
      <c r="AY9" s="12"/>
      <c r="AZ9" s="12"/>
      <c r="BA9" s="12"/>
      <c r="BB9" s="12"/>
      <c r="BC9" s="12"/>
      <c r="BD9" s="12"/>
      <c r="BE9" s="12"/>
    </row>
    <row r="10" spans="1:57" ht="40.5" customHeight="1">
      <c r="A10" s="8"/>
      <c r="B10" s="294" t="s">
        <v>186</v>
      </c>
      <c r="C10" s="294"/>
      <c r="D10" s="294"/>
      <c r="E10" s="294"/>
      <c r="F10" s="294"/>
      <c r="G10" s="317" t="s">
        <v>297</v>
      </c>
      <c r="H10" s="324"/>
      <c r="I10" s="324"/>
      <c r="J10" s="324"/>
      <c r="K10" s="324"/>
      <c r="L10" s="324"/>
      <c r="M10" s="324"/>
      <c r="N10" s="324"/>
      <c r="O10" s="333"/>
      <c r="P10" s="317" t="s">
        <v>298</v>
      </c>
      <c r="Q10" s="324"/>
      <c r="R10" s="324"/>
      <c r="S10" s="324"/>
      <c r="T10" s="324"/>
      <c r="U10" s="324"/>
      <c r="V10" s="324"/>
      <c r="W10" s="324"/>
      <c r="X10" s="333"/>
      <c r="Y10" s="317" t="s">
        <v>194</v>
      </c>
      <c r="Z10" s="324"/>
      <c r="AA10" s="324"/>
      <c r="AB10" s="324"/>
      <c r="AC10" s="324"/>
      <c r="AD10" s="324"/>
      <c r="AE10" s="324"/>
      <c r="AF10" s="324"/>
      <c r="AG10" s="333"/>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row>
    <row r="11" spans="1:57" ht="40.5" customHeight="1">
      <c r="A11" s="8"/>
      <c r="B11" s="294"/>
      <c r="C11" s="294"/>
      <c r="D11" s="294"/>
      <c r="E11" s="294"/>
      <c r="F11" s="294"/>
      <c r="G11" s="318"/>
      <c r="H11" s="325" t="str">
        <f>IF(入力シート!M38="","",入力シート!M38)</f>
        <v/>
      </c>
      <c r="I11" s="325"/>
      <c r="J11" s="325"/>
      <c r="K11" s="325"/>
      <c r="L11" s="325"/>
      <c r="M11" s="324" t="s">
        <v>77</v>
      </c>
      <c r="N11" s="324"/>
      <c r="O11" s="334"/>
      <c r="P11" s="318"/>
      <c r="Q11" s="325" t="str">
        <f>IF(入力シート!M39="","",入力シート!M39)</f>
        <v/>
      </c>
      <c r="R11" s="325"/>
      <c r="S11" s="325"/>
      <c r="T11" s="325"/>
      <c r="U11" s="325"/>
      <c r="V11" s="324" t="s">
        <v>77</v>
      </c>
      <c r="W11" s="324"/>
      <c r="X11" s="334"/>
      <c r="Y11" s="318"/>
      <c r="Z11" s="325" t="str">
        <f>IF(H11="","",ROUND((H11+Q11)/2,0))</f>
        <v/>
      </c>
      <c r="AA11" s="325"/>
      <c r="AB11" s="325"/>
      <c r="AC11" s="325"/>
      <c r="AD11" s="325"/>
      <c r="AE11" s="324" t="s">
        <v>77</v>
      </c>
      <c r="AF11" s="324"/>
      <c r="AG11" s="334"/>
      <c r="AH11" s="12"/>
      <c r="AI11" s="12"/>
      <c r="AJ11" s="12"/>
      <c r="AK11" s="12"/>
      <c r="AL11" s="12"/>
      <c r="AM11" s="12"/>
      <c r="AN11" s="12"/>
      <c r="AO11" s="12"/>
      <c r="AP11" s="12"/>
      <c r="AQ11" s="266"/>
      <c r="AR11" s="266"/>
      <c r="AS11" s="266"/>
      <c r="AT11" s="266"/>
      <c r="AU11" s="266"/>
      <c r="AV11" s="266"/>
      <c r="AW11" s="266"/>
      <c r="AX11" s="266"/>
      <c r="AY11" s="12"/>
      <c r="AZ11" s="12"/>
      <c r="BA11" s="12"/>
      <c r="BB11" s="12"/>
      <c r="BC11" s="12"/>
      <c r="BD11" s="12"/>
      <c r="BE11" s="12"/>
    </row>
    <row r="12" spans="1:57" ht="40.5" customHeight="1">
      <c r="A12" s="8"/>
      <c r="B12" s="307" t="s">
        <v>148</v>
      </c>
      <c r="C12" s="311"/>
      <c r="D12" s="311"/>
      <c r="E12" s="311"/>
      <c r="F12" s="314"/>
      <c r="G12" s="317" t="s">
        <v>104</v>
      </c>
      <c r="H12" s="324"/>
      <c r="I12" s="324"/>
      <c r="J12" s="324"/>
      <c r="K12" s="324"/>
      <c r="L12" s="330" t="str">
        <f>IF(入力シート!M34="","",入力シート!M34)</f>
        <v/>
      </c>
      <c r="M12" s="330"/>
      <c r="N12" s="330"/>
      <c r="O12" s="334" t="s">
        <v>90</v>
      </c>
      <c r="P12" s="317" t="s">
        <v>193</v>
      </c>
      <c r="Q12" s="324"/>
      <c r="R12" s="324"/>
      <c r="S12" s="324"/>
      <c r="T12" s="324"/>
      <c r="U12" s="330" t="str">
        <f>IF(入力シート!M35="","",入力シート!M35)</f>
        <v/>
      </c>
      <c r="V12" s="330"/>
      <c r="W12" s="330"/>
      <c r="X12" s="334" t="s">
        <v>90</v>
      </c>
      <c r="Y12" s="317" t="s">
        <v>192</v>
      </c>
      <c r="Z12" s="324"/>
      <c r="AA12" s="324"/>
      <c r="AB12" s="324"/>
      <c r="AC12" s="324"/>
      <c r="AD12" s="330" t="str">
        <f>IF(L12="","",L12+U12)</f>
        <v/>
      </c>
      <c r="AE12" s="330"/>
      <c r="AF12" s="330"/>
      <c r="AG12" s="334" t="s">
        <v>90</v>
      </c>
      <c r="AH12" s="12"/>
      <c r="AI12" s="12"/>
      <c r="AJ12" s="12"/>
      <c r="AK12" s="12"/>
      <c r="AL12" s="12"/>
      <c r="AM12" s="12"/>
      <c r="AN12" s="12"/>
      <c r="AO12" s="12"/>
      <c r="AP12" s="12"/>
      <c r="AQ12" s="266"/>
      <c r="AR12" s="266"/>
      <c r="AS12" s="266"/>
      <c r="AT12" s="266"/>
      <c r="AU12" s="266"/>
      <c r="AV12" s="266"/>
      <c r="AW12" s="266"/>
      <c r="AX12" s="266"/>
      <c r="AY12" s="12"/>
      <c r="AZ12" s="12"/>
      <c r="BA12" s="12"/>
      <c r="BB12" s="12"/>
      <c r="BC12" s="12"/>
      <c r="BD12" s="12"/>
      <c r="BE12" s="12"/>
    </row>
    <row r="13" spans="1:57" ht="40.5" customHeight="1">
      <c r="A13" s="8"/>
      <c r="B13" s="294" t="s">
        <v>102</v>
      </c>
      <c r="C13" s="294"/>
      <c r="D13" s="294"/>
      <c r="E13" s="294"/>
      <c r="F13" s="294"/>
      <c r="G13" s="319" t="str">
        <f>IF(入力シート!M33="","",入力シート!M33)</f>
        <v/>
      </c>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4" t="s">
        <v>77</v>
      </c>
      <c r="AF13" s="324"/>
      <c r="AG13" s="334"/>
      <c r="AH13" s="12"/>
      <c r="AI13" s="12"/>
      <c r="AJ13" s="12"/>
      <c r="AK13" s="12"/>
      <c r="AL13" s="12"/>
      <c r="AM13" s="12"/>
      <c r="AN13" s="12"/>
      <c r="AO13" s="12"/>
      <c r="AP13" s="12"/>
      <c r="AQ13" s="266"/>
      <c r="AR13" s="266"/>
      <c r="AS13" s="266"/>
      <c r="AT13" s="266"/>
      <c r="AU13" s="266"/>
      <c r="AV13" s="266"/>
      <c r="AW13" s="266"/>
      <c r="AX13" s="266"/>
      <c r="AY13" s="12"/>
      <c r="AZ13" s="12"/>
      <c r="BA13" s="12"/>
      <c r="BB13" s="12"/>
      <c r="BC13" s="12"/>
      <c r="BD13" s="12"/>
      <c r="BE13" s="12"/>
    </row>
    <row r="14" spans="1:57" ht="40.5" customHeight="1">
      <c r="A14" s="8"/>
      <c r="B14" s="308" t="s">
        <v>190</v>
      </c>
      <c r="C14" s="308"/>
      <c r="D14" s="308"/>
      <c r="E14" s="308"/>
      <c r="F14" s="308"/>
      <c r="G14" s="317" t="s">
        <v>196</v>
      </c>
      <c r="H14" s="324"/>
      <c r="I14" s="324"/>
      <c r="J14" s="324"/>
      <c r="K14" s="324"/>
      <c r="L14" s="324"/>
      <c r="M14" s="324"/>
      <c r="N14" s="324"/>
      <c r="O14" s="333"/>
      <c r="P14" s="317" t="s">
        <v>197</v>
      </c>
      <c r="Q14" s="324"/>
      <c r="R14" s="324"/>
      <c r="S14" s="324"/>
      <c r="T14" s="324"/>
      <c r="U14" s="324"/>
      <c r="V14" s="324"/>
      <c r="W14" s="324"/>
      <c r="X14" s="333"/>
      <c r="Y14" s="317" t="s">
        <v>199</v>
      </c>
      <c r="Z14" s="324"/>
      <c r="AA14" s="324"/>
      <c r="AB14" s="324"/>
      <c r="AC14" s="324"/>
      <c r="AD14" s="324"/>
      <c r="AE14" s="324"/>
      <c r="AF14" s="324"/>
      <c r="AG14" s="333"/>
      <c r="AH14" s="12"/>
      <c r="AI14" s="12"/>
      <c r="AJ14" s="12"/>
      <c r="AK14" s="12"/>
      <c r="AL14" s="12"/>
      <c r="AM14" s="12"/>
      <c r="AN14" s="12"/>
      <c r="AO14" s="12"/>
      <c r="AP14" s="12"/>
      <c r="AQ14" s="266"/>
      <c r="AR14" s="266"/>
      <c r="AS14" s="266"/>
      <c r="AT14" s="266"/>
      <c r="AU14" s="266"/>
      <c r="AV14" s="266"/>
      <c r="AW14" s="266"/>
      <c r="AX14" s="266"/>
      <c r="AY14" s="12"/>
      <c r="AZ14" s="12"/>
      <c r="BA14" s="12"/>
      <c r="BB14" s="12"/>
      <c r="BC14" s="12"/>
      <c r="BD14" s="12"/>
      <c r="BE14" s="12"/>
    </row>
    <row r="15" spans="1:57" ht="40.5" customHeight="1">
      <c r="A15" s="8"/>
      <c r="B15" s="308"/>
      <c r="C15" s="308"/>
      <c r="D15" s="308"/>
      <c r="E15" s="308"/>
      <c r="F15" s="308"/>
      <c r="G15" s="320"/>
      <c r="H15" s="325" t="str">
        <f>IF(入力シート!M40="","",入力シート!M40)</f>
        <v/>
      </c>
      <c r="I15" s="325"/>
      <c r="J15" s="325"/>
      <c r="K15" s="325"/>
      <c r="L15" s="325"/>
      <c r="M15" s="324" t="s">
        <v>77</v>
      </c>
      <c r="N15" s="324"/>
      <c r="O15" s="334"/>
      <c r="P15" s="320"/>
      <c r="Q15" s="325" t="str">
        <f>IF(入力シート!M41="","",入力シート!M41)</f>
        <v/>
      </c>
      <c r="R15" s="325"/>
      <c r="S15" s="325"/>
      <c r="T15" s="325"/>
      <c r="U15" s="325"/>
      <c r="V15" s="324" t="s">
        <v>77</v>
      </c>
      <c r="W15" s="324"/>
      <c r="X15" s="334"/>
      <c r="Y15" s="320"/>
      <c r="Z15" s="336" t="str">
        <f>IF(入力シート!M41="","",'②営業経歴書'!H15/'②営業経歴書'!Q15*100)</f>
        <v/>
      </c>
      <c r="AA15" s="336"/>
      <c r="AB15" s="336"/>
      <c r="AC15" s="336"/>
      <c r="AD15" s="336"/>
      <c r="AE15" s="336"/>
      <c r="AF15" s="337" t="s">
        <v>200</v>
      </c>
      <c r="AG15" s="334"/>
      <c r="AH15" s="12"/>
      <c r="AI15" s="12"/>
      <c r="AJ15" s="12"/>
      <c r="AK15" s="12"/>
      <c r="AL15" s="12"/>
      <c r="AM15" s="12"/>
      <c r="AN15" s="12"/>
      <c r="AO15" s="12"/>
      <c r="AP15" s="12"/>
      <c r="AQ15" s="266"/>
      <c r="AR15" s="266"/>
      <c r="AS15" s="12"/>
      <c r="AT15" s="12"/>
      <c r="AU15" s="12"/>
      <c r="AV15" s="12"/>
      <c r="AW15" s="12"/>
      <c r="AX15" s="12"/>
      <c r="AY15" s="12"/>
      <c r="AZ15" s="12"/>
      <c r="BA15" s="12"/>
      <c r="BB15" s="12"/>
      <c r="BC15" s="12"/>
      <c r="BD15" s="12"/>
      <c r="BE15" s="12"/>
    </row>
    <row r="16" spans="1:57" ht="40.5" customHeight="1">
      <c r="A16" s="8"/>
      <c r="B16" s="308" t="s">
        <v>16</v>
      </c>
      <c r="C16" s="308"/>
      <c r="D16" s="308"/>
      <c r="E16" s="308"/>
      <c r="F16" s="308"/>
      <c r="G16" s="318"/>
      <c r="H16" s="326"/>
      <c r="I16" s="326"/>
      <c r="J16" s="324" t="str">
        <f>IF(入力シート!M36="","","創業")</f>
        <v/>
      </c>
      <c r="K16" s="324"/>
      <c r="L16" s="326"/>
      <c r="M16" s="332" t="str">
        <f>IF(入力シート!$M$36="","",入力シート!M36)</f>
        <v/>
      </c>
      <c r="N16" s="332"/>
      <c r="O16" s="332"/>
      <c r="P16" s="332"/>
      <c r="Q16" s="332"/>
      <c r="R16" s="332"/>
      <c r="S16" s="332"/>
      <c r="T16" s="326"/>
      <c r="U16" s="326"/>
      <c r="V16" s="324" t="s">
        <v>16</v>
      </c>
      <c r="W16" s="324"/>
      <c r="X16" s="324"/>
      <c r="Y16" s="324"/>
      <c r="Z16" s="324" t="str">
        <f>IF(入力シート!M37="","",入力シート!M37)</f>
        <v/>
      </c>
      <c r="AA16" s="324"/>
      <c r="AB16" s="337" t="s">
        <v>15</v>
      </c>
      <c r="AC16" s="299"/>
      <c r="AD16" s="299"/>
      <c r="AE16" s="337"/>
      <c r="AF16" s="337"/>
      <c r="AG16" s="334"/>
      <c r="AH16" s="12"/>
      <c r="AI16" s="12"/>
      <c r="AJ16" s="12"/>
      <c r="AK16" s="12"/>
      <c r="AL16" s="12"/>
      <c r="AM16" s="12"/>
      <c r="AN16" s="12"/>
      <c r="AO16" s="12"/>
      <c r="AP16" s="12"/>
      <c r="AQ16" s="266"/>
      <c r="AR16" s="266"/>
      <c r="AS16" s="12"/>
      <c r="AT16" s="12"/>
      <c r="AU16" s="12"/>
      <c r="AV16" s="12"/>
      <c r="AW16" s="12"/>
      <c r="AX16" s="12"/>
      <c r="AY16" s="12"/>
      <c r="AZ16" s="12"/>
      <c r="BA16" s="12"/>
      <c r="BB16" s="12"/>
      <c r="BC16" s="12"/>
      <c r="BD16" s="12"/>
      <c r="BE16" s="12"/>
    </row>
    <row r="17" spans="1:57" ht="21" customHeight="1">
      <c r="A17" s="8"/>
      <c r="B17" s="309" t="s">
        <v>206</v>
      </c>
      <c r="C17" s="312"/>
      <c r="D17" s="312"/>
      <c r="E17" s="312"/>
      <c r="F17" s="315"/>
      <c r="G17" s="321"/>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38"/>
      <c r="AH17" s="12"/>
      <c r="AI17" s="12"/>
      <c r="AJ17" s="12"/>
      <c r="AK17" s="12"/>
      <c r="AL17" s="247" t="s">
        <v>87</v>
      </c>
      <c r="AM17" s="343"/>
      <c r="AN17" s="343"/>
      <c r="AO17" s="343"/>
      <c r="AP17" s="343"/>
      <c r="AQ17" s="343"/>
      <c r="AR17" s="343"/>
      <c r="AS17" s="343"/>
      <c r="AT17" s="343"/>
      <c r="AU17" s="343"/>
      <c r="AV17" s="343"/>
      <c r="AW17" s="343"/>
      <c r="AX17" s="343"/>
      <c r="AY17" s="343"/>
      <c r="AZ17" s="343"/>
      <c r="BA17" s="343"/>
      <c r="BB17" s="343"/>
      <c r="BC17" s="343"/>
      <c r="BD17" s="346"/>
      <c r="BE17" s="12"/>
    </row>
    <row r="18" spans="1:57" ht="21" customHeight="1">
      <c r="A18" s="8"/>
      <c r="B18" s="309"/>
      <c r="C18" s="312"/>
      <c r="D18" s="312"/>
      <c r="E18" s="312"/>
      <c r="F18" s="315"/>
      <c r="G18" s="322"/>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39"/>
      <c r="AH18" s="12"/>
      <c r="AI18" s="12"/>
      <c r="AJ18" s="12"/>
      <c r="AK18" s="12"/>
      <c r="AL18" s="341"/>
      <c r="AM18" s="344"/>
      <c r="AN18" s="344"/>
      <c r="AO18" s="344"/>
      <c r="AP18" s="344"/>
      <c r="AQ18" s="344"/>
      <c r="AR18" s="344"/>
      <c r="AS18" s="344"/>
      <c r="AT18" s="344"/>
      <c r="AU18" s="344"/>
      <c r="AV18" s="344"/>
      <c r="AW18" s="344"/>
      <c r="AX18" s="344"/>
      <c r="AY18" s="344"/>
      <c r="AZ18" s="344"/>
      <c r="BA18" s="344"/>
      <c r="BB18" s="344"/>
      <c r="BC18" s="344"/>
      <c r="BD18" s="347"/>
      <c r="BE18" s="12"/>
    </row>
    <row r="19" spans="1:57" ht="21" customHeight="1">
      <c r="A19" s="8"/>
      <c r="B19" s="310"/>
      <c r="C19" s="313"/>
      <c r="D19" s="313"/>
      <c r="E19" s="313"/>
      <c r="F19" s="316"/>
      <c r="G19" s="323"/>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40"/>
      <c r="AH19" s="12"/>
      <c r="AI19" s="12"/>
      <c r="AJ19" s="12"/>
      <c r="AK19" s="12"/>
      <c r="AL19" s="342"/>
      <c r="AM19" s="345"/>
      <c r="AN19" s="345"/>
      <c r="AO19" s="345"/>
      <c r="AP19" s="345"/>
      <c r="AQ19" s="345"/>
      <c r="AR19" s="345"/>
      <c r="AS19" s="345"/>
      <c r="AT19" s="345"/>
      <c r="AU19" s="345"/>
      <c r="AV19" s="345"/>
      <c r="AW19" s="345"/>
      <c r="AX19" s="345"/>
      <c r="AY19" s="345"/>
      <c r="AZ19" s="345"/>
      <c r="BA19" s="345"/>
      <c r="BB19" s="345"/>
      <c r="BC19" s="345"/>
      <c r="BD19" s="348"/>
      <c r="BE19" s="12"/>
    </row>
    <row r="20" spans="1:5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row>
    <row r="21" spans="1:57">
      <c r="A21" s="8"/>
      <c r="B21" s="8" t="s">
        <v>95</v>
      </c>
      <c r="C21" s="8"/>
      <c r="D21" s="8"/>
      <c r="E21" s="8"/>
      <c r="F21" s="8" t="s">
        <v>293</v>
      </c>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row>
    <row r="22" spans="1:57">
      <c r="A22" s="8"/>
      <c r="B22" s="8"/>
      <c r="C22" s="8"/>
      <c r="D22" s="8"/>
      <c r="E22" s="8"/>
      <c r="F22" s="8" t="s">
        <v>94</v>
      </c>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row>
    <row r="23" spans="1:57">
      <c r="A23" s="8"/>
      <c r="B23" s="8"/>
      <c r="C23" s="8"/>
      <c r="D23" s="8"/>
      <c r="E23" s="8"/>
      <c r="F23" s="8" t="s">
        <v>294</v>
      </c>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row>
    <row r="24" spans="1:5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row>
    <row r="25" spans="1:5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row>
  </sheetData>
  <mergeCells count="45">
    <mergeCell ref="M3:V3"/>
    <mergeCell ref="R6:V6"/>
    <mergeCell ref="W6:AG6"/>
    <mergeCell ref="B9:F9"/>
    <mergeCell ref="G9:AG9"/>
    <mergeCell ref="G10:O10"/>
    <mergeCell ref="P10:X10"/>
    <mergeCell ref="Y10:AG10"/>
    <mergeCell ref="H11:L11"/>
    <mergeCell ref="M11:N11"/>
    <mergeCell ref="Q11:U11"/>
    <mergeCell ref="V11:W11"/>
    <mergeCell ref="Z11:AD11"/>
    <mergeCell ref="AE11:AF11"/>
    <mergeCell ref="B12:F12"/>
    <mergeCell ref="G12:K12"/>
    <mergeCell ref="L12:N12"/>
    <mergeCell ref="P12:T12"/>
    <mergeCell ref="U12:W12"/>
    <mergeCell ref="Y12:AC12"/>
    <mergeCell ref="AD12:AF12"/>
    <mergeCell ref="B13:F13"/>
    <mergeCell ref="G13:AD13"/>
    <mergeCell ref="AE13:AF13"/>
    <mergeCell ref="G14:O14"/>
    <mergeCell ref="P14:X14"/>
    <mergeCell ref="Y14:AG14"/>
    <mergeCell ref="H15:L15"/>
    <mergeCell ref="M15:N15"/>
    <mergeCell ref="Q15:U15"/>
    <mergeCell ref="V15:W15"/>
    <mergeCell ref="Z15:AE15"/>
    <mergeCell ref="B16:F16"/>
    <mergeCell ref="J16:K16"/>
    <mergeCell ref="M16:S16"/>
    <mergeCell ref="V16:Y16"/>
    <mergeCell ref="Z16:AA16"/>
    <mergeCell ref="AC16:AD16"/>
    <mergeCell ref="G17:AG17"/>
    <mergeCell ref="G18:AG18"/>
    <mergeCell ref="G19:AG19"/>
    <mergeCell ref="B10:F11"/>
    <mergeCell ref="B14:F15"/>
    <mergeCell ref="B17:F19"/>
    <mergeCell ref="AL17:BD19"/>
  </mergeCells>
  <phoneticPr fontId="3"/>
  <pageMargins left="0.7" right="0.7" top="0.75" bottom="0.75" header="0.3" footer="0.3"/>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CM41"/>
  <sheetViews>
    <sheetView view="pageBreakPreview" topLeftCell="A19" zoomScaleSheetLayoutView="100" workbookViewId="0">
      <selection activeCell="AS30" sqref="AS30"/>
    </sheetView>
  </sheetViews>
  <sheetFormatPr defaultColWidth="1.75" defaultRowHeight="20.25" customHeight="1"/>
  <cols>
    <col min="1" max="106" width="1.75" style="2"/>
    <col min="107" max="108" width="4.625" style="2" customWidth="1"/>
    <col min="109" max="16384" width="1.75" style="2"/>
  </cols>
  <sheetData>
    <row r="1" spans="1:81" ht="20.25" customHeight="1">
      <c r="A1" s="8"/>
      <c r="B1" s="8"/>
      <c r="C1" s="8"/>
      <c r="D1" s="8"/>
      <c r="E1" s="8"/>
      <c r="F1" s="8"/>
      <c r="G1" s="8"/>
      <c r="H1" s="8"/>
      <c r="I1" s="8"/>
      <c r="J1" s="8"/>
      <c r="K1" s="8"/>
      <c r="L1" s="8"/>
      <c r="M1" s="8"/>
      <c r="N1" s="8"/>
      <c r="O1" s="8"/>
      <c r="P1" s="384" t="s">
        <v>56</v>
      </c>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81" s="349" customFormat="1" ht="20.25"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row>
    <row r="3" spans="1:81" s="349" customFormat="1" ht="20.25"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90" t="str">
        <f>IF(入力シート!I4="","令和　　年　　月　　日",入力シート!I4)</f>
        <v>令和　　年　　月　　日</v>
      </c>
      <c r="AH3" s="390"/>
      <c r="AI3" s="390"/>
      <c r="AJ3" s="390"/>
      <c r="AK3" s="390"/>
      <c r="AL3" s="390"/>
      <c r="AM3" s="390"/>
      <c r="AN3" s="390"/>
      <c r="AO3" s="390"/>
      <c r="AP3" s="390"/>
      <c r="AQ3" s="390"/>
      <c r="AR3" s="390"/>
      <c r="AS3" s="390"/>
      <c r="AT3" s="390"/>
      <c r="AU3" s="390"/>
      <c r="AV3" s="350"/>
    </row>
    <row r="4" spans="1:81" s="349" customFormat="1" ht="20.25" customHeight="1">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row>
    <row r="5" spans="1:81" s="349" customFormat="1" ht="33.75" customHeight="1">
      <c r="A5" s="350"/>
      <c r="B5" s="350"/>
      <c r="C5" s="350"/>
      <c r="D5" s="350" t="s">
        <v>327</v>
      </c>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row>
    <row r="6" spans="1:81" s="349" customFormat="1" ht="20.25" customHeight="1">
      <c r="A6" s="350"/>
      <c r="B6" s="350"/>
      <c r="C6" s="350"/>
      <c r="D6" s="350"/>
      <c r="E6" s="350"/>
      <c r="F6" s="350"/>
      <c r="G6" s="350"/>
      <c r="H6" s="350"/>
      <c r="I6" s="350"/>
      <c r="J6" s="350"/>
      <c r="K6" s="350"/>
      <c r="L6" s="350"/>
      <c r="M6" s="350"/>
      <c r="N6" s="350"/>
      <c r="O6" s="350"/>
      <c r="P6" s="350" t="s">
        <v>113</v>
      </c>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row>
    <row r="7" spans="1:81" s="349" customFormat="1" ht="30" customHeight="1">
      <c r="A7" s="350"/>
      <c r="B7" s="350"/>
      <c r="C7" s="350"/>
      <c r="D7" s="350"/>
      <c r="E7" s="350"/>
      <c r="F7" s="350"/>
      <c r="G7" s="350"/>
      <c r="H7" s="350"/>
      <c r="I7" s="350"/>
      <c r="J7" s="350"/>
      <c r="K7" s="350"/>
      <c r="L7" s="350"/>
      <c r="M7" s="350"/>
      <c r="N7" s="350"/>
      <c r="O7" s="350"/>
      <c r="P7" s="350"/>
      <c r="Q7" s="8" t="s">
        <v>55</v>
      </c>
      <c r="R7" s="350"/>
      <c r="S7" s="350"/>
      <c r="T7" s="350"/>
      <c r="U7" s="350"/>
      <c r="V7" s="350"/>
      <c r="W7" s="350"/>
      <c r="X7" s="350"/>
      <c r="Y7" s="350"/>
      <c r="Z7" s="387" t="str">
        <f>IF(入力シート!N13="","",入力シート!N12&amp;入力シート!V12&amp;入力シート!N13)</f>
        <v/>
      </c>
      <c r="AA7" s="387"/>
      <c r="AB7" s="387"/>
      <c r="AC7" s="387"/>
      <c r="AD7" s="387"/>
      <c r="AE7" s="387"/>
      <c r="AF7" s="387"/>
      <c r="AG7" s="387"/>
      <c r="AH7" s="387"/>
      <c r="AI7" s="387"/>
      <c r="AJ7" s="387"/>
      <c r="AK7" s="387"/>
      <c r="AL7" s="387"/>
      <c r="AM7" s="387"/>
      <c r="AN7" s="387"/>
      <c r="AO7" s="387"/>
      <c r="AP7" s="387"/>
      <c r="AQ7" s="387"/>
      <c r="AR7" s="387"/>
      <c r="AS7" s="387"/>
      <c r="AT7" s="387"/>
      <c r="AU7" s="387"/>
      <c r="AV7" s="387"/>
    </row>
    <row r="8" spans="1:81" s="349" customFormat="1" ht="30" customHeight="1">
      <c r="A8" s="350"/>
      <c r="B8" s="350"/>
      <c r="C8" s="350"/>
      <c r="D8" s="350"/>
      <c r="E8" s="350"/>
      <c r="F8" s="350"/>
      <c r="G8" s="350"/>
      <c r="H8" s="350"/>
      <c r="I8" s="350"/>
      <c r="J8" s="350"/>
      <c r="K8" s="350"/>
      <c r="L8" s="350"/>
      <c r="M8" s="350"/>
      <c r="N8" s="350"/>
      <c r="O8" s="350"/>
      <c r="P8" s="350"/>
      <c r="Q8" s="8" t="s">
        <v>6</v>
      </c>
      <c r="R8" s="350"/>
      <c r="S8" s="350"/>
      <c r="T8" s="350"/>
      <c r="U8" s="350"/>
      <c r="V8" s="350"/>
      <c r="W8" s="350"/>
      <c r="X8" s="350"/>
      <c r="Y8" s="350"/>
      <c r="Z8" s="387" t="str">
        <f>IF(入力シート!I6="","",入力シート!I6)</f>
        <v/>
      </c>
      <c r="AA8" s="387"/>
      <c r="AB8" s="387"/>
      <c r="AC8" s="387"/>
      <c r="AD8" s="387"/>
      <c r="AE8" s="387"/>
      <c r="AF8" s="387"/>
      <c r="AG8" s="387"/>
      <c r="AH8" s="387"/>
      <c r="AI8" s="387"/>
      <c r="AJ8" s="387"/>
      <c r="AK8" s="387"/>
      <c r="AL8" s="387"/>
      <c r="AM8" s="387"/>
      <c r="AN8" s="387"/>
      <c r="AO8" s="387"/>
      <c r="AP8" s="387"/>
      <c r="AQ8" s="387"/>
      <c r="AR8" s="387"/>
      <c r="AS8" s="387"/>
      <c r="AT8" s="387"/>
      <c r="AU8" s="387"/>
      <c r="AV8" s="387"/>
    </row>
    <row r="9" spans="1:81" s="349" customFormat="1" ht="30" customHeight="1">
      <c r="A9" s="350"/>
      <c r="B9" s="350"/>
      <c r="C9" s="350"/>
      <c r="D9" s="350"/>
      <c r="E9" s="350"/>
      <c r="F9" s="350"/>
      <c r="G9" s="350"/>
      <c r="H9" s="350"/>
      <c r="I9" s="350"/>
      <c r="J9" s="350"/>
      <c r="K9" s="350"/>
      <c r="L9" s="350"/>
      <c r="M9" s="350"/>
      <c r="N9" s="350"/>
      <c r="O9" s="350"/>
      <c r="P9" s="350"/>
      <c r="Q9" s="385" t="s">
        <v>133</v>
      </c>
      <c r="R9" s="350"/>
      <c r="S9" s="350"/>
      <c r="T9" s="350"/>
      <c r="U9" s="350"/>
      <c r="V9" s="350"/>
      <c r="W9" s="350"/>
      <c r="X9" s="350"/>
      <c r="Y9" s="350"/>
      <c r="Z9" s="351" t="str">
        <f>IF(入力シート!I8="","",入力シート!I8)</f>
        <v/>
      </c>
      <c r="AA9" s="351"/>
      <c r="AB9" s="351"/>
      <c r="AC9" s="351"/>
      <c r="AD9" s="351"/>
      <c r="AE9" s="351"/>
      <c r="AF9" s="351"/>
      <c r="AG9" s="351"/>
      <c r="AH9" s="351"/>
      <c r="AI9" s="351"/>
      <c r="AJ9" s="351"/>
      <c r="AK9" s="351"/>
      <c r="AL9" s="351"/>
      <c r="AM9" s="351"/>
      <c r="AN9" s="351"/>
      <c r="AO9" s="351"/>
      <c r="AP9" s="351"/>
      <c r="AQ9" s="351"/>
      <c r="AR9" s="351"/>
      <c r="AS9" s="351"/>
      <c r="AT9" s="351"/>
      <c r="AU9" s="351"/>
      <c r="AV9" s="351"/>
      <c r="AZ9" s="2"/>
    </row>
    <row r="10" spans="1:81" s="349" customFormat="1" ht="30" customHeight="1">
      <c r="A10" s="350"/>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88"/>
      <c r="AA10" s="351" t="str">
        <f>IF(入力シート!I9="","",入力シート!I9&amp;"　㊞")</f>
        <v/>
      </c>
      <c r="AB10" s="351"/>
      <c r="AC10" s="351"/>
      <c r="AD10" s="351"/>
      <c r="AE10" s="351"/>
      <c r="AF10" s="351"/>
      <c r="AG10" s="351"/>
      <c r="AH10" s="351"/>
      <c r="AI10" s="351"/>
      <c r="AJ10" s="351"/>
      <c r="AK10" s="351"/>
      <c r="AL10" s="351"/>
      <c r="AM10" s="351"/>
      <c r="AN10" s="351"/>
      <c r="AO10" s="351"/>
      <c r="AP10" s="351"/>
      <c r="AQ10" s="351"/>
      <c r="AR10" s="351"/>
      <c r="AS10" s="351"/>
      <c r="AT10" s="351"/>
      <c r="AU10" s="351"/>
      <c r="AV10" s="351"/>
      <c r="AZ10" s="2"/>
    </row>
    <row r="11" spans="1:81" s="349" customFormat="1" ht="12" customHeight="1">
      <c r="A11" s="350"/>
      <c r="B11" s="350"/>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row>
    <row r="12" spans="1:81" s="349" customFormat="1" ht="20.25" customHeight="1">
      <c r="A12" s="350"/>
      <c r="B12" s="351" t="s">
        <v>332</v>
      </c>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row>
    <row r="13" spans="1:81" s="349" customFormat="1" ht="20.25" customHeight="1">
      <c r="A13" s="350" t="s">
        <v>304</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row>
    <row r="14" spans="1:81" s="349" customFormat="1" ht="29.25" customHeight="1">
      <c r="A14" s="350"/>
      <c r="B14" s="352" t="s">
        <v>52</v>
      </c>
      <c r="C14" s="359"/>
      <c r="D14" s="359"/>
      <c r="E14" s="359"/>
      <c r="F14" s="359"/>
      <c r="G14" s="359"/>
      <c r="H14" s="359"/>
      <c r="I14" s="350"/>
      <c r="J14" s="350"/>
      <c r="K14" s="350"/>
      <c r="L14" s="350"/>
      <c r="M14" s="350"/>
      <c r="N14" s="350"/>
      <c r="O14" s="382"/>
      <c r="P14" s="382"/>
      <c r="Q14" s="382"/>
      <c r="R14" s="382"/>
      <c r="S14" s="382"/>
      <c r="T14" s="382"/>
      <c r="U14" s="382"/>
      <c r="V14" s="382"/>
      <c r="W14" s="382"/>
      <c r="X14" s="382"/>
      <c r="Y14" s="382"/>
      <c r="Z14" s="382"/>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row>
    <row r="15" spans="1:81" s="349" customFormat="1" ht="30" customHeight="1">
      <c r="A15" s="350"/>
      <c r="B15" s="353" t="s">
        <v>51</v>
      </c>
      <c r="C15" s="360"/>
      <c r="D15" s="360"/>
      <c r="E15" s="360"/>
      <c r="F15" s="360"/>
      <c r="G15" s="360"/>
      <c r="H15" s="360"/>
      <c r="I15" s="360"/>
      <c r="J15" s="360"/>
      <c r="K15" s="369" t="str">
        <f>IF(入力シート!$I$18="","",IF(入力シート!$I$18=入力シート!$CV$5,MID(入力シート!$R$23,1,1),""))</f>
        <v/>
      </c>
      <c r="L15" s="368"/>
      <c r="M15" s="369" t="str">
        <f>IF(入力シート!$I$18="","",IF(入力シート!$I$18=入力シート!$CV$5,MID(入力シート!$R$23,2,1),""))</f>
        <v/>
      </c>
      <c r="N15" s="368"/>
      <c r="O15" s="383" t="str">
        <f>IF(入力シート!$I$18="","",IF(入力シート!$I$18=入力シート!$CV$5,MID(入力シート!$R$23,3,1),""))</f>
        <v/>
      </c>
      <c r="P15" s="359"/>
      <c r="Q15" s="383" t="s">
        <v>3</v>
      </c>
      <c r="R15" s="359"/>
      <c r="S15" s="383" t="str">
        <f>IF(入力シート!$I$18="","",IF(入力シート!$I$18=入力シート!$CV$5,MID(入力シート!$U$23,1,1),""))</f>
        <v/>
      </c>
      <c r="T15" s="359"/>
      <c r="U15" s="383" t="str">
        <f>IF(入力シート!$I$18="","",IF(入力シート!$I$18=入力シート!$CV$5,MID(入力シート!$U$23,2,1),""))</f>
        <v/>
      </c>
      <c r="V15" s="359"/>
      <c r="W15" s="383" t="str">
        <f>IF(入力シート!$I$18="","",IF(入力シート!$I$18=入力シート!$CV$5,MID(入力シート!$U$23,3,1),""))</f>
        <v/>
      </c>
      <c r="X15" s="359"/>
      <c r="Y15" s="383" t="str">
        <f>IF(入力シート!$I$18="","",IF(入力シート!$I$18=入力シート!$CV$5,MID(入力シート!$U$23,4,1),""))</f>
        <v/>
      </c>
      <c r="Z15" s="389"/>
      <c r="AA15" s="350"/>
      <c r="AB15" s="350"/>
      <c r="AC15" s="350"/>
      <c r="AD15" s="350"/>
      <c r="AE15" s="350"/>
      <c r="AF15" s="350"/>
      <c r="AG15" s="350"/>
      <c r="AH15" s="350"/>
      <c r="AI15" s="350"/>
      <c r="AJ15" s="350"/>
      <c r="AK15" s="350"/>
      <c r="AL15" s="350"/>
      <c r="AM15" s="350"/>
      <c r="AN15" s="350"/>
      <c r="AO15" s="350"/>
      <c r="AP15" s="350"/>
      <c r="AQ15" s="350"/>
      <c r="AR15" s="350"/>
      <c r="AS15" s="350"/>
      <c r="AT15" s="382"/>
      <c r="AU15" s="350"/>
      <c r="AV15" s="350"/>
      <c r="BB15" s="406" t="str">
        <f>IF(入力シート!$I$18="","",IF(入力シート!$I$18=入力シート!$CV$5,"この書類を提出してください","この書類は提出する必要がありません"))</f>
        <v/>
      </c>
      <c r="BC15" s="409"/>
      <c r="BD15" s="409"/>
      <c r="BE15" s="409"/>
      <c r="BF15" s="409"/>
      <c r="BG15" s="409"/>
      <c r="BH15" s="409"/>
      <c r="BI15" s="409"/>
      <c r="BJ15" s="409"/>
      <c r="BK15" s="409"/>
      <c r="BL15" s="409"/>
      <c r="BM15" s="409"/>
      <c r="BN15" s="409"/>
      <c r="BO15" s="409"/>
      <c r="BP15" s="409"/>
      <c r="BQ15" s="409"/>
      <c r="BR15" s="409"/>
      <c r="BS15" s="409"/>
      <c r="BT15" s="409"/>
      <c r="BU15" s="409"/>
      <c r="BV15" s="409"/>
      <c r="BW15" s="409"/>
      <c r="BX15" s="409"/>
      <c r="BY15" s="409"/>
      <c r="BZ15" s="409"/>
      <c r="CA15" s="409"/>
      <c r="CB15" s="409"/>
      <c r="CC15" s="413"/>
    </row>
    <row r="16" spans="1:81" s="349" customFormat="1" ht="30" customHeight="1">
      <c r="A16" s="350"/>
      <c r="B16" s="354" t="s">
        <v>31</v>
      </c>
      <c r="C16" s="361"/>
      <c r="D16" s="361"/>
      <c r="E16" s="361"/>
      <c r="F16" s="361"/>
      <c r="G16" s="361"/>
      <c r="H16" s="361"/>
      <c r="I16" s="361"/>
      <c r="J16" s="366"/>
      <c r="K16" s="370" t="str">
        <f>IF(入力シート!$I$18="","",IF(入力シート!$I$18=入力シート!$CV$5,PHONETIC(入力シート!$R$25),""))</f>
        <v/>
      </c>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400"/>
      <c r="AU16" s="350"/>
      <c r="AV16" s="350"/>
      <c r="BB16" s="407"/>
      <c r="BC16" s="410"/>
      <c r="BD16" s="410"/>
      <c r="BE16" s="410"/>
      <c r="BF16" s="410"/>
      <c r="BG16" s="410"/>
      <c r="BH16" s="410"/>
      <c r="BI16" s="410"/>
      <c r="BJ16" s="410"/>
      <c r="BK16" s="410"/>
      <c r="BL16" s="410"/>
      <c r="BM16" s="410"/>
      <c r="BN16" s="410"/>
      <c r="BO16" s="410"/>
      <c r="BP16" s="410"/>
      <c r="BQ16" s="410"/>
      <c r="BR16" s="410"/>
      <c r="BS16" s="410"/>
      <c r="BT16" s="410"/>
      <c r="BU16" s="410"/>
      <c r="BV16" s="410"/>
      <c r="BW16" s="410"/>
      <c r="BX16" s="410"/>
      <c r="BY16" s="410"/>
      <c r="BZ16" s="410"/>
      <c r="CA16" s="410"/>
      <c r="CB16" s="410"/>
      <c r="CC16" s="414"/>
    </row>
    <row r="17" spans="1:91" s="349" customFormat="1" ht="30" customHeight="1">
      <c r="A17" s="350"/>
      <c r="B17" s="355" t="s">
        <v>49</v>
      </c>
      <c r="C17" s="362"/>
      <c r="D17" s="362"/>
      <c r="E17" s="362"/>
      <c r="F17" s="362"/>
      <c r="G17" s="362"/>
      <c r="H17" s="362"/>
      <c r="I17" s="362"/>
      <c r="J17" s="367"/>
      <c r="K17" s="371" t="str">
        <f>IF(入力シート!$I$18="","",IF(入力シート!$I$18=入力シート!$CV$5,入力シート!$R$24,""))</f>
        <v/>
      </c>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92"/>
      <c r="AU17" s="350"/>
      <c r="AV17" s="350"/>
      <c r="BB17" s="408"/>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5"/>
    </row>
    <row r="18" spans="1:91" s="349" customFormat="1" ht="30" customHeight="1">
      <c r="A18" s="350"/>
      <c r="B18" s="356" t="s">
        <v>43</v>
      </c>
      <c r="C18" s="363"/>
      <c r="D18" s="363"/>
      <c r="E18" s="363"/>
      <c r="F18" s="363"/>
      <c r="G18" s="363"/>
      <c r="H18" s="363"/>
      <c r="I18" s="363"/>
      <c r="J18" s="363"/>
      <c r="K18" s="372"/>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93"/>
      <c r="AU18" s="350"/>
      <c r="AV18" s="350"/>
    </row>
    <row r="19" spans="1:91" s="349" customFormat="1" ht="30" customHeight="1">
      <c r="A19" s="350"/>
      <c r="B19" s="354" t="s">
        <v>31</v>
      </c>
      <c r="C19" s="361"/>
      <c r="D19" s="361"/>
      <c r="E19" s="361"/>
      <c r="F19" s="361"/>
      <c r="G19" s="361"/>
      <c r="H19" s="361"/>
      <c r="I19" s="361"/>
      <c r="J19" s="366"/>
      <c r="K19" s="370" t="str">
        <f>IF(入力シート!$I$18="","",IF(入力シート!$I$18=入力シート!$CV$5,PHONETIC(入力シート!$R$19),""))</f>
        <v/>
      </c>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400"/>
      <c r="AU19" s="350"/>
      <c r="AV19" s="350"/>
    </row>
    <row r="20" spans="1:91" s="349" customFormat="1" ht="30" customHeight="1">
      <c r="A20" s="350"/>
      <c r="B20" s="355" t="s">
        <v>41</v>
      </c>
      <c r="C20" s="362"/>
      <c r="D20" s="362"/>
      <c r="E20" s="362"/>
      <c r="F20" s="362"/>
      <c r="G20" s="362"/>
      <c r="H20" s="362"/>
      <c r="I20" s="362"/>
      <c r="J20" s="367"/>
      <c r="K20" s="373" t="str">
        <f>IF(入力シート!$I$18="","",IF(入力シート!$I$18=入力シート!$CV$5,入力シート!$R$18,""))</f>
        <v/>
      </c>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401"/>
      <c r="AU20" s="350"/>
      <c r="AV20" s="350"/>
    </row>
    <row r="21" spans="1:91" s="349" customFormat="1" ht="30" customHeight="1">
      <c r="A21" s="350"/>
      <c r="B21" s="356" t="s">
        <v>13</v>
      </c>
      <c r="C21" s="363"/>
      <c r="D21" s="363"/>
      <c r="E21" s="363"/>
      <c r="F21" s="363"/>
      <c r="G21" s="363"/>
      <c r="H21" s="363"/>
      <c r="I21" s="363"/>
      <c r="J21" s="363"/>
      <c r="K21" s="372"/>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93"/>
      <c r="AU21" s="350"/>
      <c r="AV21" s="350"/>
      <c r="BS21" s="412"/>
      <c r="BT21" s="412"/>
      <c r="BU21" s="412"/>
      <c r="BV21" s="412"/>
      <c r="BW21" s="412"/>
      <c r="BX21" s="412"/>
      <c r="BY21" s="412"/>
      <c r="BZ21" s="412"/>
      <c r="CA21" s="412"/>
      <c r="CB21" s="412"/>
      <c r="CC21" s="412"/>
      <c r="CD21" s="412"/>
      <c r="CE21" s="412"/>
      <c r="CF21" s="412"/>
      <c r="CG21" s="412"/>
      <c r="CH21" s="412"/>
      <c r="CI21" s="412"/>
      <c r="CJ21" s="412"/>
      <c r="CK21" s="412"/>
      <c r="CL21" s="412"/>
      <c r="CM21" s="412"/>
    </row>
    <row r="22" spans="1:91" s="349" customFormat="1" ht="30" customHeight="1">
      <c r="A22" s="350"/>
      <c r="B22" s="357" t="s">
        <v>19</v>
      </c>
      <c r="C22" s="364"/>
      <c r="D22" s="364"/>
      <c r="E22" s="364"/>
      <c r="F22" s="364"/>
      <c r="G22" s="364"/>
      <c r="H22" s="364"/>
      <c r="I22" s="364"/>
      <c r="J22" s="368"/>
      <c r="K22" s="374" t="str">
        <f>IF(入力シート!I18="","",IF(入力シート!$I$18=入力シート!$CV$5,入力シート!$R$26,""))</f>
        <v/>
      </c>
      <c r="L22" s="380"/>
      <c r="M22" s="380"/>
      <c r="N22" s="380"/>
      <c r="O22" s="380"/>
      <c r="P22" s="380"/>
      <c r="Q22" s="380"/>
      <c r="R22" s="380"/>
      <c r="S22" s="380"/>
      <c r="T22" s="380"/>
      <c r="U22" s="380"/>
      <c r="V22" s="380"/>
      <c r="W22" s="380"/>
      <c r="X22" s="386"/>
      <c r="Y22" s="369" t="s">
        <v>4</v>
      </c>
      <c r="Z22" s="364"/>
      <c r="AA22" s="364"/>
      <c r="AB22" s="364"/>
      <c r="AC22" s="364"/>
      <c r="AD22" s="364"/>
      <c r="AE22" s="364"/>
      <c r="AF22" s="364"/>
      <c r="AG22" s="368"/>
      <c r="AH22" s="374" t="str">
        <f>IF(入力シート!I18="","",IF(入力シート!$I$18=入力シート!$CV$5,入力シート!$R$27,""))</f>
        <v/>
      </c>
      <c r="AI22" s="380"/>
      <c r="AJ22" s="380"/>
      <c r="AK22" s="380"/>
      <c r="AL22" s="380"/>
      <c r="AM22" s="380"/>
      <c r="AN22" s="380"/>
      <c r="AO22" s="380"/>
      <c r="AP22" s="380"/>
      <c r="AQ22" s="380"/>
      <c r="AR22" s="380"/>
      <c r="AS22" s="380"/>
      <c r="AT22" s="402"/>
      <c r="AU22" s="350"/>
      <c r="AV22" s="350"/>
      <c r="BS22" s="412"/>
      <c r="BT22" s="412"/>
      <c r="BU22" s="412"/>
      <c r="BV22" s="412"/>
      <c r="BW22" s="412"/>
      <c r="BX22" s="412"/>
      <c r="BY22" s="412"/>
      <c r="BZ22" s="412"/>
      <c r="CA22" s="412"/>
      <c r="CB22" s="412"/>
      <c r="CC22" s="412"/>
      <c r="CD22" s="412"/>
      <c r="CE22" s="412"/>
      <c r="CF22" s="412"/>
      <c r="CG22" s="412"/>
      <c r="CH22" s="412"/>
      <c r="CI22" s="412"/>
      <c r="CJ22" s="412"/>
      <c r="CK22" s="412"/>
      <c r="CL22" s="412"/>
      <c r="CM22" s="412"/>
    </row>
    <row r="23" spans="1:91" s="349" customFormat="1" ht="30" customHeight="1">
      <c r="A23" s="350"/>
      <c r="B23" s="354" t="s">
        <v>31</v>
      </c>
      <c r="C23" s="361"/>
      <c r="D23" s="361"/>
      <c r="E23" s="361"/>
      <c r="F23" s="361"/>
      <c r="G23" s="361"/>
      <c r="H23" s="361"/>
      <c r="I23" s="361"/>
      <c r="J23" s="366"/>
      <c r="K23" s="375" t="str">
        <f>IF(入力シート!$I$18="","",IF(入力シート!$I$18=入力シート!$CV$5,PHONETIC(入力シート!$R$22),""))</f>
        <v/>
      </c>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91"/>
      <c r="AL23" s="394" t="s">
        <v>37</v>
      </c>
      <c r="AM23" s="397"/>
      <c r="AN23" s="397"/>
      <c r="AO23" s="397"/>
      <c r="AP23" s="397"/>
      <c r="AQ23" s="397"/>
      <c r="AR23" s="397"/>
      <c r="AS23" s="397"/>
      <c r="AT23" s="403"/>
      <c r="AU23" s="350"/>
      <c r="AV23" s="350"/>
      <c r="BS23" s="412"/>
      <c r="BT23" s="412"/>
      <c r="BU23" s="412"/>
      <c r="BV23" s="412"/>
      <c r="BW23" s="412"/>
      <c r="BX23" s="412"/>
      <c r="BY23" s="412"/>
      <c r="BZ23" s="412"/>
      <c r="CA23" s="412"/>
      <c r="CB23" s="412"/>
      <c r="CC23" s="412"/>
      <c r="CD23" s="412"/>
      <c r="CE23" s="412"/>
      <c r="CF23" s="412"/>
      <c r="CG23" s="412"/>
      <c r="CH23" s="412"/>
      <c r="CI23" s="412"/>
      <c r="CJ23" s="412"/>
      <c r="CK23" s="412"/>
      <c r="CL23" s="412"/>
      <c r="CM23" s="412"/>
    </row>
    <row r="24" spans="1:91" s="349" customFormat="1" ht="33.75" customHeight="1">
      <c r="A24" s="350"/>
      <c r="B24" s="355" t="s">
        <v>34</v>
      </c>
      <c r="C24" s="362"/>
      <c r="D24" s="362"/>
      <c r="E24" s="362"/>
      <c r="F24" s="362"/>
      <c r="G24" s="362"/>
      <c r="H24" s="362"/>
      <c r="I24" s="362"/>
      <c r="J24" s="367"/>
      <c r="K24" s="371" t="str">
        <f>IF(入力シート!$I$18="","",IF(入力シート!$I$18=入力シート!$CV$5,入力シート!$R$20&amp;"　"&amp;入力シート!R21,""))</f>
        <v/>
      </c>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92"/>
      <c r="AL24" s="395"/>
      <c r="AM24" s="398"/>
      <c r="AN24" s="398"/>
      <c r="AO24" s="398"/>
      <c r="AP24" s="398"/>
      <c r="AQ24" s="398"/>
      <c r="AR24" s="398"/>
      <c r="AS24" s="398"/>
      <c r="AT24" s="404"/>
      <c r="AU24" s="350"/>
      <c r="AV24" s="350"/>
      <c r="BS24" s="412"/>
      <c r="BT24" s="412"/>
      <c r="BU24" s="412"/>
      <c r="BV24" s="412"/>
      <c r="BW24" s="412"/>
      <c r="BX24" s="412"/>
      <c r="BY24" s="412"/>
      <c r="BZ24" s="412"/>
      <c r="CA24" s="412"/>
      <c r="CB24" s="412"/>
      <c r="CC24" s="412"/>
      <c r="CD24" s="412"/>
      <c r="CE24" s="412"/>
      <c r="CF24" s="412"/>
      <c r="CG24" s="412"/>
      <c r="CH24" s="412"/>
      <c r="CI24" s="412"/>
      <c r="CJ24" s="412"/>
      <c r="CK24" s="412"/>
      <c r="CL24" s="412"/>
      <c r="CM24" s="412"/>
    </row>
    <row r="25" spans="1:91" s="349" customFormat="1" ht="33.75" customHeight="1">
      <c r="A25" s="350"/>
      <c r="B25" s="358" t="s">
        <v>30</v>
      </c>
      <c r="C25" s="365"/>
      <c r="D25" s="365"/>
      <c r="E25" s="365"/>
      <c r="F25" s="365"/>
      <c r="G25" s="365"/>
      <c r="H25" s="365"/>
      <c r="I25" s="365"/>
      <c r="J25" s="365"/>
      <c r="K25" s="372"/>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93"/>
      <c r="AL25" s="396"/>
      <c r="AM25" s="399"/>
      <c r="AN25" s="399"/>
      <c r="AO25" s="399"/>
      <c r="AP25" s="399"/>
      <c r="AQ25" s="399"/>
      <c r="AR25" s="399"/>
      <c r="AS25" s="399"/>
      <c r="AT25" s="405"/>
      <c r="AU25" s="350"/>
      <c r="AV25" s="350"/>
    </row>
    <row r="26" spans="1:91" s="349" customFormat="1" ht="8.4499999999999993" customHeight="1">
      <c r="A26" s="350"/>
      <c r="B26" s="350"/>
      <c r="C26" s="350"/>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row>
    <row r="27" spans="1:91" s="349" customFormat="1" ht="20.25" customHeight="1">
      <c r="A27" s="350"/>
      <c r="B27" s="350"/>
      <c r="C27" s="350"/>
      <c r="D27" s="350"/>
      <c r="E27" s="350" t="s">
        <v>25</v>
      </c>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row>
    <row r="28" spans="1:91" s="349" customFormat="1" ht="22.5" customHeight="1">
      <c r="A28" s="350"/>
      <c r="B28" s="350"/>
      <c r="C28" s="350"/>
      <c r="D28" s="350"/>
      <c r="E28" s="350"/>
      <c r="F28" s="350"/>
      <c r="G28" s="350"/>
      <c r="H28" s="350" t="s">
        <v>24</v>
      </c>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row>
    <row r="29" spans="1:91" s="349" customFormat="1" ht="22.5" customHeight="1">
      <c r="A29" s="350"/>
      <c r="B29" s="350"/>
      <c r="C29" s="350"/>
      <c r="D29" s="350"/>
      <c r="E29" s="350"/>
      <c r="F29" s="350"/>
      <c r="G29" s="350"/>
      <c r="H29" s="350" t="s">
        <v>17</v>
      </c>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row>
    <row r="30" spans="1:91" s="349" customFormat="1" ht="22.5" customHeight="1">
      <c r="A30" s="350"/>
      <c r="B30" s="350"/>
      <c r="C30" s="350"/>
      <c r="D30" s="350"/>
      <c r="E30" s="350"/>
      <c r="F30" s="350"/>
      <c r="G30" s="350"/>
      <c r="H30" s="350" t="s">
        <v>12</v>
      </c>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row>
    <row r="31" spans="1:91" s="349" customFormat="1" ht="22.5" customHeight="1">
      <c r="A31" s="350"/>
      <c r="B31" s="350"/>
      <c r="C31" s="350"/>
      <c r="D31" s="350"/>
      <c r="E31" s="350"/>
      <c r="F31" s="350"/>
      <c r="G31" s="350"/>
      <c r="H31" s="350" t="s">
        <v>22</v>
      </c>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row>
    <row r="32" spans="1:91" s="349" customFormat="1" ht="22.5" customHeight="1">
      <c r="A32" s="350"/>
      <c r="B32" s="350"/>
      <c r="C32" s="350"/>
      <c r="D32" s="350"/>
      <c r="E32" s="350"/>
      <c r="F32" s="350"/>
      <c r="G32" s="350"/>
      <c r="H32" s="350" t="s">
        <v>112</v>
      </c>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row>
    <row r="33" s="349" customFormat="1" ht="20.25" customHeight="1"/>
    <row r="34" s="349" customFormat="1" ht="20.25" customHeight="1"/>
    <row r="35" s="349" customFormat="1" ht="20.25" customHeight="1"/>
    <row r="36" s="349" customFormat="1" ht="20.25" customHeight="1"/>
    <row r="37" s="349" customFormat="1" ht="20.25" customHeight="1"/>
    <row r="38" s="349" customFormat="1" ht="20.25" customHeight="1"/>
    <row r="39" s="349" customFormat="1" ht="20.25" customHeight="1"/>
    <row r="40" s="349" customFormat="1" ht="20.25" customHeight="1"/>
    <row r="41" s="349" customFormat="1" ht="20.25" customHeight="1"/>
  </sheetData>
  <mergeCells count="38">
    <mergeCell ref="AG3:AU3"/>
    <mergeCell ref="Z7:AV7"/>
    <mergeCell ref="Z8:AV8"/>
    <mergeCell ref="Z9:AV9"/>
    <mergeCell ref="AA10:AV10"/>
    <mergeCell ref="B12:AV12"/>
    <mergeCell ref="B14:H14"/>
    <mergeCell ref="B15:J15"/>
    <mergeCell ref="K15:L15"/>
    <mergeCell ref="M15:N15"/>
    <mergeCell ref="O15:P15"/>
    <mergeCell ref="Q15:R15"/>
    <mergeCell ref="S15:T15"/>
    <mergeCell ref="U15:V15"/>
    <mergeCell ref="W15:X15"/>
    <mergeCell ref="Y15:Z15"/>
    <mergeCell ref="B16:J16"/>
    <mergeCell ref="K16:AT16"/>
    <mergeCell ref="B17:J17"/>
    <mergeCell ref="B18:J18"/>
    <mergeCell ref="B19:J19"/>
    <mergeCell ref="K19:AT19"/>
    <mergeCell ref="B20:J20"/>
    <mergeCell ref="B21:J21"/>
    <mergeCell ref="B22:J22"/>
    <mergeCell ref="K22:X22"/>
    <mergeCell ref="Y22:AG22"/>
    <mergeCell ref="AH22:AT22"/>
    <mergeCell ref="B23:J23"/>
    <mergeCell ref="K23:AK23"/>
    <mergeCell ref="AL23:AT23"/>
    <mergeCell ref="B24:J24"/>
    <mergeCell ref="B25:J25"/>
    <mergeCell ref="BB15:CC17"/>
    <mergeCell ref="K17:AT18"/>
    <mergeCell ref="K20:AT21"/>
    <mergeCell ref="K24:AK25"/>
    <mergeCell ref="AL24:AT25"/>
  </mergeCells>
  <phoneticPr fontId="3"/>
  <pageMargins left="0.98425196850393704" right="0.78740157480314965" top="0.94488188976377963" bottom="0.78740157480314965" header="0.31496062992125984" footer="0.31496062992125984"/>
  <pageSetup paperSize="9" scale="97"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CD40"/>
  <sheetViews>
    <sheetView view="pageBreakPreview" topLeftCell="A19" zoomScaleSheetLayoutView="100" workbookViewId="0">
      <selection activeCell="AS30" sqref="AS30"/>
    </sheetView>
  </sheetViews>
  <sheetFormatPr defaultColWidth="1.75" defaultRowHeight="20.25" customHeight="1"/>
  <cols>
    <col min="1" max="1" width="0.625" style="2" customWidth="1"/>
    <col min="2" max="16384" width="1.75" style="2"/>
  </cols>
  <sheetData>
    <row r="1" spans="1:82" ht="22.5" customHeight="1">
      <c r="A1" s="12"/>
      <c r="B1" s="12"/>
      <c r="C1" s="12"/>
      <c r="D1" s="12"/>
      <c r="E1" s="12"/>
      <c r="F1" s="12"/>
      <c r="G1" s="12"/>
      <c r="H1" s="12"/>
      <c r="I1" s="12"/>
      <c r="J1" s="12"/>
      <c r="K1" s="12"/>
      <c r="L1" s="12"/>
      <c r="M1" s="12"/>
      <c r="N1" s="12"/>
      <c r="O1" s="12"/>
      <c r="P1" s="384" t="s">
        <v>61</v>
      </c>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row>
    <row r="2" spans="1:82" s="349" customFormat="1" ht="22.5" customHeight="1">
      <c r="A2" s="416"/>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6"/>
      <c r="AW2" s="416"/>
      <c r="AX2" s="416"/>
      <c r="AY2" s="416"/>
      <c r="AZ2" s="416"/>
      <c r="BA2" s="416"/>
      <c r="BB2" s="416"/>
      <c r="BC2" s="416"/>
      <c r="BD2" s="416"/>
      <c r="BE2" s="416"/>
      <c r="BF2" s="416"/>
      <c r="BG2" s="416"/>
      <c r="BH2" s="416"/>
      <c r="BI2" s="416"/>
      <c r="BJ2" s="416"/>
      <c r="BK2" s="416"/>
      <c r="BL2" s="416"/>
      <c r="BM2" s="416"/>
      <c r="BN2" s="416"/>
      <c r="BO2" s="416"/>
      <c r="BP2" s="416"/>
      <c r="BQ2" s="416"/>
      <c r="BR2" s="416"/>
      <c r="BS2" s="416"/>
      <c r="BT2" s="416"/>
      <c r="BU2" s="416"/>
      <c r="BV2" s="416"/>
      <c r="BW2" s="416"/>
      <c r="BX2" s="416"/>
      <c r="BY2" s="416"/>
      <c r="BZ2" s="416"/>
      <c r="CA2" s="416"/>
      <c r="CB2" s="416"/>
      <c r="CC2" s="416"/>
      <c r="CD2" s="416"/>
    </row>
    <row r="3" spans="1:82" s="349" customFormat="1" ht="20.25" customHeight="1">
      <c r="A3" s="416"/>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36" t="str">
        <f>IF(入力シート!I4="","令和　　年　　月　　日",入力シート!I4)</f>
        <v>令和　　年　　月　　日</v>
      </c>
      <c r="AH3" s="436"/>
      <c r="AI3" s="436"/>
      <c r="AJ3" s="436"/>
      <c r="AK3" s="436"/>
      <c r="AL3" s="436"/>
      <c r="AM3" s="436"/>
      <c r="AN3" s="436"/>
      <c r="AO3" s="436"/>
      <c r="AP3" s="436"/>
      <c r="AQ3" s="436"/>
      <c r="AR3" s="436"/>
      <c r="AS3" s="436"/>
      <c r="AT3" s="436"/>
      <c r="AU3" s="436"/>
      <c r="AV3" s="416"/>
      <c r="AW3" s="416"/>
      <c r="AX3" s="416"/>
      <c r="AY3" s="416"/>
      <c r="AZ3" s="416"/>
      <c r="BA3" s="416"/>
      <c r="BB3" s="416"/>
      <c r="BC3" s="416"/>
      <c r="BD3" s="416"/>
      <c r="BE3" s="416"/>
      <c r="BF3" s="416"/>
      <c r="BG3" s="416"/>
      <c r="BH3" s="416"/>
      <c r="BI3" s="416"/>
      <c r="BJ3" s="416"/>
      <c r="BK3" s="416"/>
      <c r="BL3" s="416"/>
      <c r="BM3" s="416"/>
      <c r="BN3" s="416"/>
      <c r="BO3" s="416"/>
      <c r="BP3" s="416"/>
      <c r="BQ3" s="416"/>
      <c r="BR3" s="416"/>
      <c r="BS3" s="416"/>
      <c r="BT3" s="416"/>
      <c r="BU3" s="416"/>
      <c r="BV3" s="416"/>
      <c r="BW3" s="416"/>
      <c r="BX3" s="416"/>
      <c r="BY3" s="416"/>
      <c r="BZ3" s="416"/>
      <c r="CA3" s="416"/>
      <c r="CB3" s="416"/>
      <c r="CC3" s="416"/>
      <c r="CD3" s="416"/>
    </row>
    <row r="4" spans="1:82" s="349" customFormat="1" ht="20.25" customHeight="1">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437"/>
      <c r="AQ4" s="350"/>
      <c r="AR4" s="350"/>
      <c r="AS4" s="350"/>
      <c r="AT4" s="350"/>
      <c r="AU4" s="350"/>
      <c r="AV4" s="350"/>
      <c r="AW4" s="416"/>
      <c r="AX4" s="416"/>
      <c r="AY4" s="416"/>
      <c r="AZ4" s="416"/>
      <c r="BA4" s="416"/>
      <c r="BB4" s="416"/>
      <c r="BC4" s="416"/>
      <c r="BD4" s="416"/>
      <c r="BE4" s="416"/>
      <c r="BF4" s="416"/>
      <c r="BG4" s="416"/>
      <c r="BH4" s="416"/>
      <c r="BI4" s="416"/>
      <c r="BJ4" s="416"/>
      <c r="BK4" s="416"/>
      <c r="BL4" s="416"/>
      <c r="BM4" s="416"/>
      <c r="BN4" s="416"/>
      <c r="BO4" s="416"/>
      <c r="BP4" s="416"/>
      <c r="BQ4" s="416"/>
      <c r="BR4" s="416"/>
      <c r="BS4" s="416"/>
      <c r="BT4" s="416"/>
      <c r="BU4" s="416"/>
      <c r="BV4" s="416"/>
      <c r="BW4" s="416"/>
      <c r="BX4" s="416"/>
      <c r="BY4" s="416"/>
      <c r="BZ4" s="416"/>
      <c r="CA4" s="416"/>
      <c r="CB4" s="416"/>
      <c r="CC4" s="416"/>
      <c r="CD4" s="416"/>
    </row>
    <row r="5" spans="1:82" s="349" customFormat="1" ht="33.75" customHeight="1">
      <c r="A5" s="350"/>
      <c r="B5" s="350"/>
      <c r="C5" s="350"/>
      <c r="D5" s="350" t="s">
        <v>327</v>
      </c>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416"/>
      <c r="AX5" s="416"/>
      <c r="AY5" s="416"/>
      <c r="AZ5" s="416"/>
      <c r="BA5" s="416"/>
      <c r="BB5" s="416"/>
      <c r="BC5" s="416"/>
      <c r="BD5" s="416"/>
      <c r="BE5" s="416"/>
      <c r="BF5" s="416"/>
      <c r="BG5" s="416"/>
      <c r="BH5" s="416"/>
      <c r="BI5" s="416"/>
      <c r="BJ5" s="416"/>
      <c r="BK5" s="416"/>
      <c r="BL5" s="416"/>
      <c r="BM5" s="416"/>
      <c r="BN5" s="416"/>
      <c r="BO5" s="416"/>
      <c r="BP5" s="416"/>
      <c r="BQ5" s="416"/>
      <c r="BR5" s="416"/>
      <c r="BS5" s="416"/>
      <c r="BT5" s="416"/>
      <c r="BU5" s="416"/>
      <c r="BV5" s="416"/>
      <c r="BW5" s="416"/>
      <c r="BX5" s="416"/>
      <c r="BY5" s="416"/>
      <c r="BZ5" s="416"/>
      <c r="CA5" s="416"/>
      <c r="CB5" s="416"/>
      <c r="CC5" s="416"/>
      <c r="CD5" s="416"/>
    </row>
    <row r="6" spans="1:82" s="349" customFormat="1" ht="22.5" customHeight="1">
      <c r="A6" s="350"/>
      <c r="B6" s="350"/>
      <c r="C6" s="350"/>
      <c r="D6" s="350"/>
      <c r="E6" s="350"/>
      <c r="F6" s="350"/>
      <c r="G6" s="350"/>
      <c r="H6" s="350"/>
      <c r="I6" s="350"/>
      <c r="J6" s="350"/>
      <c r="K6" s="350"/>
      <c r="L6" s="350"/>
      <c r="M6" s="350"/>
      <c r="N6" s="350"/>
      <c r="O6" s="350"/>
      <c r="P6" s="350" t="s">
        <v>113</v>
      </c>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416"/>
      <c r="AX6" s="416"/>
      <c r="AY6" s="416"/>
      <c r="AZ6" s="416"/>
      <c r="BA6" s="416"/>
      <c r="BB6" s="416"/>
      <c r="BC6" s="416"/>
      <c r="BD6" s="416"/>
      <c r="BE6" s="416"/>
      <c r="BF6" s="416"/>
      <c r="BG6" s="416"/>
      <c r="BH6" s="416"/>
      <c r="BI6" s="416"/>
      <c r="BJ6" s="416"/>
      <c r="BK6" s="416"/>
      <c r="BL6" s="416"/>
      <c r="BM6" s="416"/>
      <c r="BN6" s="416"/>
      <c r="BO6" s="416"/>
      <c r="BP6" s="416"/>
      <c r="BQ6" s="416"/>
      <c r="BR6" s="416"/>
      <c r="BS6" s="416"/>
      <c r="BT6" s="416"/>
      <c r="BU6" s="416"/>
      <c r="BV6" s="416"/>
      <c r="BW6" s="416"/>
      <c r="BX6" s="416"/>
      <c r="BY6" s="416"/>
      <c r="BZ6" s="416"/>
      <c r="CA6" s="416"/>
      <c r="CB6" s="416"/>
      <c r="CC6" s="416"/>
      <c r="CD6" s="416"/>
    </row>
    <row r="7" spans="1:82" s="349" customFormat="1" ht="30" customHeight="1">
      <c r="A7" s="350"/>
      <c r="B7" s="350"/>
      <c r="C7" s="350"/>
      <c r="D7" s="350"/>
      <c r="E7" s="350"/>
      <c r="F7" s="350"/>
      <c r="G7" s="350"/>
      <c r="H7" s="350"/>
      <c r="I7" s="350"/>
      <c r="J7" s="350"/>
      <c r="K7" s="350"/>
      <c r="L7" s="350"/>
      <c r="M7" s="350"/>
      <c r="N7" s="350"/>
      <c r="O7" s="350"/>
      <c r="P7" s="350"/>
      <c r="Q7" s="350" t="s">
        <v>55</v>
      </c>
      <c r="R7" s="350"/>
      <c r="S7" s="350"/>
      <c r="T7" s="350"/>
      <c r="U7" s="350"/>
      <c r="V7" s="350"/>
      <c r="W7" s="350"/>
      <c r="X7" s="350"/>
      <c r="Y7" s="350"/>
      <c r="Z7" s="387" t="str">
        <f>IF(入力シート!N13="","",入力シート!N12&amp;入力シート!V12&amp;入力シート!N13)</f>
        <v/>
      </c>
      <c r="AA7" s="387"/>
      <c r="AB7" s="387"/>
      <c r="AC7" s="387"/>
      <c r="AD7" s="387"/>
      <c r="AE7" s="387"/>
      <c r="AF7" s="387"/>
      <c r="AG7" s="387"/>
      <c r="AH7" s="387"/>
      <c r="AI7" s="387"/>
      <c r="AJ7" s="387"/>
      <c r="AK7" s="387"/>
      <c r="AL7" s="387"/>
      <c r="AM7" s="387"/>
      <c r="AN7" s="387"/>
      <c r="AO7" s="387"/>
      <c r="AP7" s="387"/>
      <c r="AQ7" s="387"/>
      <c r="AR7" s="387"/>
      <c r="AS7" s="387"/>
      <c r="AT7" s="387"/>
      <c r="AU7" s="387"/>
      <c r="AV7" s="387"/>
      <c r="AW7" s="416"/>
      <c r="AX7" s="416"/>
      <c r="AY7" s="416"/>
      <c r="AZ7" s="416"/>
      <c r="BA7" s="416"/>
      <c r="BB7" s="416"/>
      <c r="BC7" s="416"/>
      <c r="BD7" s="416"/>
      <c r="BE7" s="416"/>
      <c r="BF7" s="416"/>
      <c r="BG7" s="416"/>
      <c r="BH7" s="416"/>
      <c r="BI7" s="416"/>
      <c r="BJ7" s="416"/>
      <c r="BK7" s="416"/>
      <c r="BL7" s="416"/>
      <c r="BM7" s="416"/>
      <c r="BN7" s="416"/>
      <c r="BO7" s="416"/>
      <c r="BP7" s="416"/>
      <c r="BQ7" s="416"/>
      <c r="BR7" s="416"/>
      <c r="BS7" s="416"/>
      <c r="BT7" s="416"/>
      <c r="BU7" s="416"/>
      <c r="BV7" s="416"/>
      <c r="BW7" s="416"/>
      <c r="BX7" s="416"/>
      <c r="BY7" s="416"/>
      <c r="BZ7" s="416"/>
      <c r="CA7" s="416"/>
      <c r="CB7" s="416"/>
      <c r="CC7" s="416"/>
      <c r="CD7" s="416"/>
    </row>
    <row r="8" spans="1:82" s="349" customFormat="1" ht="30" customHeight="1">
      <c r="A8" s="350"/>
      <c r="B8" s="350"/>
      <c r="C8" s="350"/>
      <c r="D8" s="350"/>
      <c r="E8" s="350"/>
      <c r="F8" s="350"/>
      <c r="G8" s="350"/>
      <c r="H8" s="350"/>
      <c r="I8" s="350"/>
      <c r="J8" s="350"/>
      <c r="K8" s="350"/>
      <c r="L8" s="350"/>
      <c r="M8" s="350"/>
      <c r="N8" s="350"/>
      <c r="O8" s="350"/>
      <c r="P8" s="350"/>
      <c r="Q8" s="350" t="s">
        <v>6</v>
      </c>
      <c r="R8" s="350"/>
      <c r="S8" s="350"/>
      <c r="T8" s="350"/>
      <c r="U8" s="350"/>
      <c r="V8" s="350"/>
      <c r="W8" s="350"/>
      <c r="X8" s="350"/>
      <c r="Y8" s="350"/>
      <c r="Z8" s="387" t="str">
        <f>IF(入力シート!I6="","",入力シート!I6)</f>
        <v/>
      </c>
      <c r="AA8" s="387"/>
      <c r="AB8" s="387"/>
      <c r="AC8" s="387"/>
      <c r="AD8" s="387"/>
      <c r="AE8" s="387"/>
      <c r="AF8" s="387"/>
      <c r="AG8" s="387"/>
      <c r="AH8" s="387"/>
      <c r="AI8" s="387"/>
      <c r="AJ8" s="387"/>
      <c r="AK8" s="387"/>
      <c r="AL8" s="387"/>
      <c r="AM8" s="387"/>
      <c r="AN8" s="387"/>
      <c r="AO8" s="387"/>
      <c r="AP8" s="387"/>
      <c r="AQ8" s="387"/>
      <c r="AR8" s="387"/>
      <c r="AS8" s="387"/>
      <c r="AT8" s="387"/>
      <c r="AU8" s="387"/>
      <c r="AV8" s="387"/>
      <c r="AW8" s="416"/>
      <c r="AX8" s="416"/>
      <c r="AY8" s="416"/>
      <c r="AZ8" s="416"/>
      <c r="BA8" s="416"/>
      <c r="BB8" s="416"/>
      <c r="BC8" s="416"/>
      <c r="BD8" s="416"/>
      <c r="BE8" s="416"/>
      <c r="BF8" s="416"/>
      <c r="BG8" s="416"/>
      <c r="BH8" s="416"/>
      <c r="BI8" s="416"/>
      <c r="BJ8" s="416"/>
      <c r="BK8" s="416"/>
      <c r="BL8" s="416"/>
      <c r="BM8" s="416"/>
      <c r="BN8" s="416"/>
      <c r="BO8" s="416"/>
      <c r="BP8" s="416"/>
      <c r="BQ8" s="416"/>
      <c r="BR8" s="416"/>
      <c r="BS8" s="416"/>
      <c r="BT8" s="416"/>
      <c r="BU8" s="416"/>
      <c r="BV8" s="416"/>
      <c r="BW8" s="416"/>
      <c r="BX8" s="416"/>
      <c r="BY8" s="416"/>
      <c r="BZ8" s="416"/>
      <c r="CA8" s="416"/>
      <c r="CB8" s="416"/>
      <c r="CC8" s="416"/>
      <c r="CD8" s="416"/>
    </row>
    <row r="9" spans="1:82" s="349" customFormat="1" ht="30" customHeight="1">
      <c r="A9" s="350"/>
      <c r="B9" s="350"/>
      <c r="C9" s="350"/>
      <c r="D9" s="350"/>
      <c r="E9" s="350"/>
      <c r="F9" s="350"/>
      <c r="G9" s="350"/>
      <c r="H9" s="350"/>
      <c r="I9" s="350"/>
      <c r="J9" s="350"/>
      <c r="K9" s="350"/>
      <c r="L9" s="350"/>
      <c r="M9" s="350"/>
      <c r="N9" s="350"/>
      <c r="O9" s="350"/>
      <c r="P9" s="350"/>
      <c r="Q9" s="434" t="s">
        <v>133</v>
      </c>
      <c r="R9" s="350"/>
      <c r="S9" s="350"/>
      <c r="T9" s="350"/>
      <c r="U9" s="350"/>
      <c r="V9" s="350"/>
      <c r="W9" s="350"/>
      <c r="X9" s="350"/>
      <c r="Y9" s="350"/>
      <c r="Z9" s="351" t="str">
        <f>IF(入力シート!I8="","",入力シート!I8)</f>
        <v/>
      </c>
      <c r="AA9" s="351"/>
      <c r="AB9" s="351"/>
      <c r="AC9" s="351"/>
      <c r="AD9" s="351"/>
      <c r="AE9" s="351"/>
      <c r="AF9" s="351"/>
      <c r="AG9" s="351"/>
      <c r="AH9" s="351"/>
      <c r="AI9" s="351"/>
      <c r="AJ9" s="351"/>
      <c r="AK9" s="351"/>
      <c r="AL9" s="351"/>
      <c r="AM9" s="351"/>
      <c r="AN9" s="351"/>
      <c r="AO9" s="351"/>
      <c r="AP9" s="351"/>
      <c r="AQ9" s="351"/>
      <c r="AR9" s="351"/>
      <c r="AS9" s="351"/>
      <c r="AT9" s="351"/>
      <c r="AU9" s="351"/>
      <c r="AV9" s="351"/>
      <c r="AW9" s="416"/>
      <c r="AX9" s="416"/>
      <c r="AY9" s="416"/>
      <c r="AZ9" s="416"/>
      <c r="BA9" s="416"/>
      <c r="BB9" s="416"/>
      <c r="BC9" s="416"/>
      <c r="BD9" s="416"/>
      <c r="BE9" s="416"/>
      <c r="BF9" s="416"/>
      <c r="BG9" s="416"/>
      <c r="BH9" s="416"/>
      <c r="BI9" s="416"/>
      <c r="BJ9" s="416"/>
      <c r="BK9" s="416"/>
      <c r="BL9" s="416"/>
      <c r="BM9" s="416"/>
      <c r="BN9" s="416"/>
      <c r="BO9" s="416"/>
      <c r="BP9" s="416"/>
      <c r="BQ9" s="416"/>
      <c r="BR9" s="416"/>
      <c r="BS9" s="416"/>
      <c r="BT9" s="416"/>
      <c r="BU9" s="416"/>
      <c r="BV9" s="416"/>
      <c r="BW9" s="416"/>
      <c r="BX9" s="416"/>
      <c r="BY9" s="416"/>
      <c r="BZ9" s="416"/>
      <c r="CA9" s="416"/>
      <c r="CB9" s="416"/>
      <c r="CC9" s="416"/>
      <c r="CD9" s="416"/>
    </row>
    <row r="10" spans="1:82" s="349" customFormat="1" ht="30" customHeight="1">
      <c r="A10" s="350"/>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88"/>
      <c r="AA10" s="351" t="str">
        <f>IF(入力シート!I9="","",入力シート!I9&amp;"　㊞")</f>
        <v/>
      </c>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416"/>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6"/>
      <c r="BT10" s="416"/>
      <c r="BU10" s="416"/>
      <c r="BV10" s="416"/>
      <c r="BW10" s="416"/>
      <c r="BX10" s="416"/>
      <c r="BY10" s="416"/>
      <c r="BZ10" s="416"/>
      <c r="CA10" s="416"/>
      <c r="CB10" s="416"/>
      <c r="CC10" s="416"/>
      <c r="CD10" s="416"/>
    </row>
    <row r="11" spans="1:82" s="349" customFormat="1" ht="15" customHeight="1">
      <c r="A11" s="350"/>
      <c r="B11" s="350"/>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416"/>
      <c r="AX11" s="416"/>
      <c r="AY11" s="416"/>
      <c r="AZ11" s="416"/>
      <c r="BA11" s="416"/>
      <c r="BB11" s="416"/>
      <c r="BC11" s="416"/>
      <c r="BD11" s="416"/>
      <c r="BE11" s="416"/>
      <c r="BF11" s="416"/>
      <c r="BG11" s="416"/>
      <c r="BH11" s="416"/>
      <c r="BI11" s="416"/>
      <c r="BJ11" s="416"/>
      <c r="BK11" s="416"/>
      <c r="BL11" s="416"/>
      <c r="BM11" s="416"/>
      <c r="BN11" s="416"/>
      <c r="BO11" s="416"/>
      <c r="BP11" s="416"/>
      <c r="BQ11" s="416"/>
      <c r="BR11" s="416"/>
      <c r="BS11" s="416"/>
      <c r="BT11" s="416"/>
      <c r="BU11" s="416"/>
      <c r="BV11" s="416"/>
      <c r="BW11" s="416"/>
      <c r="BX11" s="416"/>
      <c r="BY11" s="416"/>
      <c r="BZ11" s="416"/>
      <c r="CA11" s="416"/>
      <c r="CB11" s="416"/>
      <c r="CC11" s="416"/>
      <c r="CD11" s="416"/>
    </row>
    <row r="12" spans="1:82" s="349" customFormat="1" ht="30" customHeight="1">
      <c r="A12" s="350"/>
      <c r="B12" s="417"/>
      <c r="C12" s="424" t="s">
        <v>63</v>
      </c>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417"/>
      <c r="AW12" s="416"/>
      <c r="AX12" s="416"/>
      <c r="AY12" s="416"/>
      <c r="AZ12" s="416"/>
      <c r="BA12" s="416"/>
      <c r="BB12" s="416"/>
      <c r="BC12" s="416"/>
      <c r="BD12" s="416"/>
      <c r="BE12" s="416"/>
      <c r="BF12" s="416"/>
      <c r="BG12" s="416"/>
      <c r="BH12" s="416"/>
      <c r="BI12" s="416"/>
      <c r="BJ12" s="416"/>
      <c r="BK12" s="416"/>
      <c r="BL12" s="416"/>
      <c r="BM12" s="416"/>
      <c r="BN12" s="416"/>
      <c r="BO12" s="416"/>
      <c r="BP12" s="416"/>
      <c r="BQ12" s="416"/>
      <c r="BR12" s="416"/>
      <c r="BS12" s="416"/>
      <c r="BT12" s="416"/>
      <c r="BU12" s="416"/>
      <c r="BV12" s="416"/>
      <c r="BW12" s="416"/>
      <c r="BX12" s="416"/>
      <c r="BY12" s="416"/>
      <c r="BZ12" s="416"/>
      <c r="CA12" s="416"/>
      <c r="CB12" s="416"/>
      <c r="CC12" s="416"/>
      <c r="CD12" s="416"/>
    </row>
    <row r="13" spans="1:82" s="349" customFormat="1" ht="30" customHeight="1">
      <c r="A13" s="350"/>
      <c r="B13" s="350" t="s">
        <v>10</v>
      </c>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416"/>
      <c r="AX13" s="416"/>
      <c r="AY13" s="416"/>
      <c r="AZ13" s="416"/>
      <c r="BA13" s="416"/>
      <c r="BB13" s="416"/>
      <c r="BC13" s="416"/>
      <c r="BD13" s="416"/>
      <c r="BE13" s="416"/>
      <c r="BF13" s="416"/>
      <c r="BG13" s="416"/>
      <c r="BH13" s="416"/>
      <c r="BI13" s="416"/>
      <c r="BJ13" s="416"/>
      <c r="BK13" s="416"/>
      <c r="BL13" s="416"/>
      <c r="BM13" s="416"/>
      <c r="BN13" s="416"/>
      <c r="BO13" s="416"/>
      <c r="BP13" s="416"/>
      <c r="BQ13" s="416"/>
      <c r="BR13" s="416"/>
      <c r="BS13" s="416"/>
      <c r="BT13" s="416"/>
      <c r="BU13" s="416"/>
      <c r="BV13" s="416"/>
      <c r="BW13" s="416"/>
      <c r="BX13" s="416"/>
      <c r="BY13" s="416"/>
      <c r="BZ13" s="416"/>
      <c r="CA13" s="416"/>
      <c r="CB13" s="416"/>
      <c r="CC13" s="416"/>
      <c r="CD13" s="416"/>
    </row>
    <row r="14" spans="1:82" s="349" customFormat="1" ht="22.5" customHeight="1">
      <c r="A14" s="350"/>
      <c r="B14" s="418"/>
      <c r="C14" s="419"/>
      <c r="D14" s="419"/>
      <c r="E14" s="419"/>
      <c r="F14" s="419"/>
      <c r="G14" s="419"/>
      <c r="H14" s="419"/>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416"/>
      <c r="AX14" s="416"/>
      <c r="AY14" s="416"/>
      <c r="AZ14" s="416"/>
      <c r="BA14" s="416"/>
      <c r="BB14" s="416"/>
      <c r="BC14" s="416"/>
      <c r="BD14" s="416"/>
      <c r="BE14" s="416"/>
      <c r="BF14" s="416"/>
      <c r="BG14" s="416"/>
      <c r="BH14" s="416"/>
      <c r="BI14" s="416"/>
      <c r="BJ14" s="416"/>
      <c r="BK14" s="416"/>
      <c r="BL14" s="416"/>
      <c r="BM14" s="416"/>
      <c r="BN14" s="416"/>
      <c r="BO14" s="416"/>
      <c r="BP14" s="416"/>
      <c r="BQ14" s="416"/>
      <c r="BR14" s="416"/>
      <c r="BS14" s="416"/>
      <c r="BT14" s="416"/>
      <c r="BU14" s="416"/>
      <c r="BV14" s="416"/>
      <c r="BW14" s="416"/>
      <c r="BX14" s="416"/>
      <c r="BY14" s="416"/>
      <c r="BZ14" s="416"/>
      <c r="CA14" s="416"/>
      <c r="CB14" s="416"/>
      <c r="CC14" s="416"/>
      <c r="CD14" s="416"/>
    </row>
    <row r="15" spans="1:82" s="349" customFormat="1" ht="22.5" customHeight="1">
      <c r="A15" s="350"/>
      <c r="B15" s="419"/>
      <c r="C15" s="419"/>
      <c r="D15" s="419"/>
      <c r="E15" s="419"/>
      <c r="F15" s="419"/>
      <c r="G15" s="419"/>
      <c r="H15" s="419"/>
      <c r="I15" s="419"/>
      <c r="J15" s="419"/>
      <c r="K15" s="419"/>
      <c r="L15" s="419"/>
      <c r="M15" s="419"/>
      <c r="N15" s="419"/>
      <c r="O15" s="419"/>
      <c r="P15" s="419"/>
      <c r="Q15" s="435"/>
      <c r="R15" s="435"/>
      <c r="S15" s="419"/>
      <c r="T15" s="419"/>
      <c r="U15" s="419"/>
      <c r="V15" s="419" t="s">
        <v>65</v>
      </c>
      <c r="W15" s="419"/>
      <c r="X15" s="419"/>
      <c r="Y15" s="419"/>
      <c r="Z15" s="419"/>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416"/>
      <c r="AX15" s="416"/>
      <c r="AY15" s="416"/>
      <c r="AZ15" s="416"/>
      <c r="BA15" s="416"/>
      <c r="BB15" s="416"/>
      <c r="BC15" s="416"/>
      <c r="BD15" s="416"/>
      <c r="BE15" s="416"/>
      <c r="BF15" s="416"/>
      <c r="BG15" s="416"/>
      <c r="BH15" s="416"/>
      <c r="BI15" s="416"/>
      <c r="BJ15" s="416"/>
      <c r="BK15" s="416"/>
      <c r="BL15" s="416"/>
      <c r="BM15" s="416"/>
      <c r="BN15" s="416"/>
      <c r="BO15" s="416"/>
      <c r="BP15" s="416"/>
      <c r="BQ15" s="416"/>
      <c r="BR15" s="416"/>
      <c r="BS15" s="416"/>
      <c r="BT15" s="416"/>
      <c r="BU15" s="416"/>
      <c r="BV15" s="416"/>
      <c r="BW15" s="416"/>
      <c r="BX15" s="416"/>
      <c r="BY15" s="416"/>
      <c r="BZ15" s="416"/>
      <c r="CA15" s="416"/>
      <c r="CB15" s="416"/>
      <c r="CC15" s="416"/>
      <c r="CD15" s="416"/>
    </row>
    <row r="16" spans="1:82" s="349" customFormat="1" ht="22.5" customHeight="1">
      <c r="A16" s="350"/>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c r="AM16" s="420"/>
      <c r="AN16" s="420"/>
      <c r="AO16" s="420"/>
      <c r="AP16" s="420"/>
      <c r="AQ16" s="420"/>
      <c r="AR16" s="420"/>
      <c r="AS16" s="420"/>
      <c r="AT16" s="420"/>
      <c r="AU16" s="350"/>
      <c r="AV16" s="350"/>
      <c r="AW16" s="416"/>
      <c r="AX16" s="416"/>
      <c r="AY16" s="416"/>
      <c r="AZ16" s="416"/>
      <c r="BA16" s="416"/>
      <c r="BB16" s="416"/>
      <c r="BC16" s="416"/>
      <c r="BD16" s="416"/>
      <c r="BE16" s="416"/>
      <c r="BF16" s="416"/>
      <c r="BG16" s="416"/>
      <c r="BH16" s="416"/>
      <c r="BI16" s="416"/>
      <c r="BJ16" s="416"/>
      <c r="BK16" s="416"/>
      <c r="BL16" s="416"/>
      <c r="BM16" s="416"/>
      <c r="BN16" s="416"/>
      <c r="BO16" s="416"/>
      <c r="BP16" s="416"/>
      <c r="BQ16" s="416"/>
      <c r="BR16" s="416"/>
      <c r="BS16" s="416"/>
      <c r="BT16" s="416"/>
      <c r="BU16" s="416"/>
      <c r="BV16" s="416"/>
      <c r="BW16" s="416"/>
      <c r="BX16" s="416"/>
      <c r="BY16" s="416"/>
      <c r="BZ16" s="416"/>
      <c r="CA16" s="416"/>
      <c r="CB16" s="416"/>
      <c r="CC16" s="416"/>
      <c r="CD16" s="416"/>
    </row>
    <row r="17" spans="1:82" s="349" customFormat="1" ht="22.5" customHeight="1">
      <c r="A17" s="350"/>
      <c r="B17" s="421" t="s">
        <v>68</v>
      </c>
      <c r="C17" s="425"/>
      <c r="D17" s="425"/>
      <c r="E17" s="428"/>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c r="AS17" s="431"/>
      <c r="AT17" s="419"/>
      <c r="AU17" s="350"/>
      <c r="AV17" s="350"/>
      <c r="AW17" s="416"/>
      <c r="AX17" s="416"/>
      <c r="AY17" s="416"/>
      <c r="AZ17" s="416"/>
      <c r="BA17" s="416"/>
      <c r="BB17" s="416"/>
      <c r="BC17" s="416"/>
      <c r="BD17" s="416"/>
      <c r="BE17" s="416"/>
      <c r="BF17" s="416"/>
      <c r="BG17" s="416"/>
      <c r="BH17" s="416"/>
      <c r="BI17" s="416"/>
      <c r="BJ17" s="416"/>
      <c r="BK17" s="416"/>
      <c r="BL17" s="416"/>
      <c r="BM17" s="416"/>
      <c r="BN17" s="416"/>
      <c r="BO17" s="416"/>
      <c r="BP17" s="416"/>
      <c r="BQ17" s="416"/>
      <c r="BR17" s="416"/>
      <c r="BS17" s="416"/>
      <c r="BT17" s="416"/>
      <c r="BU17" s="416"/>
      <c r="BV17" s="416"/>
      <c r="BW17" s="416"/>
      <c r="BX17" s="416"/>
      <c r="BY17" s="416"/>
      <c r="BZ17" s="416"/>
      <c r="CA17" s="416"/>
      <c r="CB17" s="416"/>
      <c r="CC17" s="416"/>
      <c r="CD17" s="416"/>
    </row>
    <row r="18" spans="1:82" s="349" customFormat="1" ht="22.5" customHeight="1">
      <c r="A18" s="350"/>
      <c r="B18" s="422"/>
      <c r="C18" s="426"/>
      <c r="D18" s="426"/>
      <c r="E18" s="429"/>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19"/>
      <c r="AU18" s="350"/>
      <c r="AV18" s="350"/>
      <c r="AW18" s="416"/>
      <c r="AX18" s="416"/>
      <c r="AY18" s="416"/>
      <c r="AZ18" s="416"/>
      <c r="BA18" s="416"/>
      <c r="BB18" s="416"/>
      <c r="BC18" s="416"/>
      <c r="BD18" s="416"/>
      <c r="BE18" s="416"/>
      <c r="BF18" s="416"/>
      <c r="BG18" s="416"/>
      <c r="BH18" s="416"/>
      <c r="BI18" s="416"/>
      <c r="BJ18" s="416"/>
      <c r="BK18" s="416"/>
      <c r="BL18" s="416"/>
      <c r="BM18" s="416"/>
      <c r="BN18" s="416"/>
      <c r="BO18" s="416"/>
      <c r="BP18" s="416"/>
      <c r="BQ18" s="416"/>
      <c r="BR18" s="416"/>
      <c r="BS18" s="416"/>
      <c r="BT18" s="416"/>
      <c r="BU18" s="416"/>
      <c r="BV18" s="416"/>
      <c r="BW18" s="416"/>
      <c r="BX18" s="416"/>
      <c r="BY18" s="416"/>
      <c r="BZ18" s="416"/>
      <c r="CA18" s="416"/>
      <c r="CB18" s="416"/>
      <c r="CC18" s="416"/>
      <c r="CD18" s="416"/>
    </row>
    <row r="19" spans="1:82" s="349" customFormat="1" ht="22.5" customHeight="1">
      <c r="A19" s="350"/>
      <c r="B19" s="422"/>
      <c r="C19" s="426"/>
      <c r="D19" s="426"/>
      <c r="E19" s="429"/>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20"/>
      <c r="AU19" s="350"/>
      <c r="AV19" s="350"/>
      <c r="AW19" s="416"/>
      <c r="AX19" s="416"/>
      <c r="AY19" s="416"/>
      <c r="AZ19" s="416"/>
      <c r="BA19" s="416"/>
      <c r="BB19" s="416"/>
      <c r="BC19" s="416"/>
      <c r="BD19" s="416"/>
      <c r="BE19" s="416"/>
      <c r="BF19" s="416"/>
      <c r="BG19" s="416"/>
      <c r="BH19" s="416"/>
      <c r="BI19" s="416"/>
      <c r="BJ19" s="416"/>
      <c r="BK19" s="416"/>
      <c r="BL19" s="416"/>
      <c r="BM19" s="416"/>
      <c r="BN19" s="416"/>
      <c r="BO19" s="416"/>
      <c r="BP19" s="416"/>
      <c r="BQ19" s="416"/>
      <c r="BR19" s="416"/>
      <c r="BS19" s="416"/>
      <c r="BT19" s="416"/>
      <c r="BU19" s="416"/>
      <c r="BV19" s="416"/>
      <c r="BW19" s="416"/>
      <c r="BX19" s="416"/>
      <c r="BY19" s="416"/>
      <c r="BZ19" s="416"/>
      <c r="CA19" s="416"/>
      <c r="CB19" s="416"/>
      <c r="CC19" s="416"/>
      <c r="CD19" s="416"/>
    </row>
    <row r="20" spans="1:82" s="349" customFormat="1" ht="22.5" customHeight="1">
      <c r="A20" s="350"/>
      <c r="B20" s="422"/>
      <c r="C20" s="426"/>
      <c r="D20" s="426"/>
      <c r="E20" s="429"/>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19"/>
      <c r="AU20" s="350"/>
      <c r="AV20" s="350"/>
      <c r="AW20" s="416"/>
      <c r="AX20" s="416"/>
      <c r="AY20" s="416"/>
      <c r="AZ20" s="416"/>
      <c r="BA20" s="416"/>
      <c r="BB20" s="416"/>
      <c r="BC20" s="416"/>
      <c r="BD20" s="416"/>
      <c r="BE20" s="416"/>
      <c r="BF20" s="416"/>
      <c r="BG20" s="416"/>
      <c r="BH20" s="416"/>
      <c r="BI20" s="416"/>
      <c r="BJ20" s="416"/>
      <c r="BK20" s="416"/>
      <c r="BL20" s="416"/>
      <c r="BM20" s="416"/>
      <c r="BN20" s="416"/>
      <c r="BO20" s="416"/>
      <c r="BP20" s="416"/>
      <c r="BQ20" s="416"/>
      <c r="BR20" s="416"/>
      <c r="BS20" s="416"/>
      <c r="BT20" s="416"/>
      <c r="BU20" s="416"/>
      <c r="BV20" s="416"/>
      <c r="BW20" s="416"/>
      <c r="BX20" s="416"/>
      <c r="BY20" s="416"/>
      <c r="BZ20" s="416"/>
      <c r="CA20" s="416"/>
      <c r="CB20" s="416"/>
      <c r="CC20" s="416"/>
      <c r="CD20" s="416"/>
    </row>
    <row r="21" spans="1:82" s="349" customFormat="1" ht="22.5" customHeight="1">
      <c r="A21" s="350"/>
      <c r="B21" s="422"/>
      <c r="C21" s="426"/>
      <c r="D21" s="426"/>
      <c r="E21" s="429"/>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19"/>
      <c r="AU21" s="350"/>
      <c r="AV21" s="350"/>
      <c r="AW21" s="416"/>
      <c r="AX21" s="416"/>
      <c r="AY21" s="416"/>
      <c r="AZ21" s="416"/>
      <c r="BA21" s="416"/>
      <c r="BB21" s="416"/>
      <c r="BC21" s="416"/>
      <c r="BD21" s="416"/>
      <c r="BE21" s="416"/>
      <c r="BF21" s="416"/>
      <c r="BG21" s="416"/>
      <c r="BH21" s="416"/>
      <c r="BI21" s="416"/>
      <c r="BJ21" s="416"/>
      <c r="BK21" s="416"/>
      <c r="BL21" s="416"/>
      <c r="BM21" s="416"/>
      <c r="BN21" s="416"/>
      <c r="BO21" s="416"/>
      <c r="BP21" s="416"/>
      <c r="BQ21" s="416"/>
      <c r="BR21" s="416"/>
      <c r="BS21" s="416"/>
      <c r="BT21" s="416"/>
      <c r="BU21" s="416"/>
      <c r="BV21" s="416"/>
      <c r="BW21" s="416"/>
      <c r="BX21" s="416"/>
      <c r="BY21" s="416"/>
      <c r="BZ21" s="416"/>
      <c r="CA21" s="416"/>
      <c r="CB21" s="416"/>
      <c r="CC21" s="416"/>
      <c r="CD21" s="416"/>
    </row>
    <row r="22" spans="1:82" s="349" customFormat="1" ht="22.5" customHeight="1">
      <c r="A22" s="350"/>
      <c r="B22" s="422"/>
      <c r="C22" s="426"/>
      <c r="D22" s="426"/>
      <c r="E22" s="429"/>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8"/>
      <c r="AU22" s="350"/>
      <c r="AV22" s="350"/>
      <c r="AW22" s="416"/>
      <c r="AX22" s="416"/>
      <c r="AY22" s="416"/>
      <c r="AZ22" s="416"/>
      <c r="BA22" s="416"/>
      <c r="BB22" s="416"/>
      <c r="BC22" s="416"/>
      <c r="BD22" s="416"/>
      <c r="BE22" s="416"/>
      <c r="BF22" s="416"/>
      <c r="BG22" s="416"/>
      <c r="BH22" s="416"/>
      <c r="BI22" s="416"/>
      <c r="BJ22" s="416"/>
      <c r="BK22" s="416"/>
      <c r="BL22" s="416"/>
      <c r="BM22" s="416"/>
      <c r="BN22" s="416"/>
      <c r="BO22" s="416"/>
      <c r="BP22" s="416"/>
      <c r="BQ22" s="416"/>
      <c r="BR22" s="416"/>
      <c r="BS22" s="416"/>
      <c r="BT22" s="416"/>
      <c r="BU22" s="416"/>
      <c r="BV22" s="416"/>
      <c r="BW22" s="416"/>
      <c r="BX22" s="416"/>
      <c r="BY22" s="416"/>
      <c r="BZ22" s="416"/>
      <c r="CA22" s="416"/>
      <c r="CB22" s="416"/>
      <c r="CC22" s="416"/>
      <c r="CD22" s="416"/>
    </row>
    <row r="23" spans="1:82" s="349" customFormat="1" ht="22.5" customHeight="1">
      <c r="A23" s="350"/>
      <c r="B23" s="422"/>
      <c r="C23" s="426"/>
      <c r="D23" s="426"/>
      <c r="E23" s="429"/>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19"/>
      <c r="AU23" s="350"/>
      <c r="AV23" s="350"/>
      <c r="AW23" s="416"/>
      <c r="AX23" s="416"/>
      <c r="AY23" s="416"/>
      <c r="AZ23" s="416"/>
      <c r="BA23" s="416"/>
      <c r="BB23" s="416"/>
      <c r="BC23" s="416"/>
      <c r="BD23" s="416"/>
      <c r="BE23" s="416"/>
      <c r="BF23" s="416"/>
      <c r="BG23" s="416"/>
      <c r="BH23" s="416"/>
      <c r="BI23" s="416"/>
      <c r="BJ23" s="416"/>
      <c r="BK23" s="416"/>
      <c r="BL23" s="416"/>
      <c r="BM23" s="416"/>
      <c r="BN23" s="416"/>
      <c r="BO23" s="416"/>
      <c r="BP23" s="416"/>
      <c r="BQ23" s="416"/>
      <c r="BR23" s="416"/>
      <c r="BS23" s="416"/>
      <c r="BT23" s="416"/>
      <c r="BU23" s="416"/>
      <c r="BV23" s="416"/>
      <c r="BW23" s="416"/>
      <c r="BX23" s="416"/>
      <c r="BY23" s="416"/>
      <c r="BZ23" s="416"/>
      <c r="CA23" s="416"/>
      <c r="CB23" s="416"/>
      <c r="CC23" s="416"/>
      <c r="CD23" s="416"/>
    </row>
    <row r="24" spans="1:82" s="349" customFormat="1" ht="22.5" customHeight="1">
      <c r="A24" s="350"/>
      <c r="B24" s="422"/>
      <c r="C24" s="426"/>
      <c r="D24" s="426"/>
      <c r="E24" s="429"/>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2"/>
      <c r="AT24" s="419"/>
      <c r="AU24" s="350"/>
      <c r="AV24" s="350"/>
      <c r="AW24" s="416"/>
      <c r="AX24" s="416"/>
      <c r="AY24" s="416"/>
      <c r="AZ24" s="416"/>
      <c r="BA24" s="416"/>
      <c r="BB24" s="416"/>
      <c r="BC24" s="416"/>
      <c r="BD24" s="416"/>
      <c r="BE24" s="416"/>
      <c r="BF24" s="416"/>
      <c r="BG24" s="416"/>
      <c r="BH24" s="416"/>
      <c r="BI24" s="416"/>
      <c r="BJ24" s="416"/>
      <c r="BK24" s="416"/>
      <c r="BL24" s="416"/>
      <c r="BM24" s="416"/>
      <c r="BN24" s="416"/>
      <c r="BO24" s="416"/>
      <c r="BP24" s="416"/>
      <c r="BQ24" s="416"/>
      <c r="BR24" s="416"/>
      <c r="BS24" s="416"/>
      <c r="BT24" s="416"/>
      <c r="BU24" s="416"/>
      <c r="BV24" s="416"/>
      <c r="BW24" s="416"/>
      <c r="BX24" s="416"/>
      <c r="BY24" s="416"/>
      <c r="BZ24" s="416"/>
      <c r="CA24" s="416"/>
      <c r="CB24" s="416"/>
      <c r="CC24" s="416"/>
      <c r="CD24" s="416"/>
    </row>
    <row r="25" spans="1:82" s="349" customFormat="1" ht="22.5" customHeight="1">
      <c r="A25" s="350"/>
      <c r="B25" s="422"/>
      <c r="C25" s="426"/>
      <c r="D25" s="426"/>
      <c r="E25" s="429"/>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432"/>
      <c r="AO25" s="432"/>
      <c r="AP25" s="432"/>
      <c r="AQ25" s="432"/>
      <c r="AR25" s="432"/>
      <c r="AS25" s="432"/>
      <c r="AT25" s="350"/>
      <c r="AU25" s="350"/>
      <c r="AV25" s="350"/>
      <c r="AW25" s="416"/>
      <c r="AX25" s="416"/>
      <c r="AY25" s="416"/>
      <c r="AZ25" s="416"/>
      <c r="BA25" s="416"/>
      <c r="BB25" s="416"/>
      <c r="BC25" s="416"/>
      <c r="BD25" s="416"/>
      <c r="BE25" s="416"/>
      <c r="BF25" s="416"/>
      <c r="BG25" s="416"/>
      <c r="BH25" s="416"/>
      <c r="BI25" s="416"/>
      <c r="BJ25" s="416"/>
      <c r="BK25" s="416"/>
      <c r="BL25" s="416"/>
      <c r="BM25" s="416"/>
      <c r="BN25" s="416"/>
      <c r="BO25" s="416"/>
      <c r="BP25" s="416"/>
      <c r="BQ25" s="416"/>
      <c r="BR25" s="416"/>
      <c r="BS25" s="416"/>
      <c r="BT25" s="416"/>
      <c r="BU25" s="416"/>
      <c r="BV25" s="416"/>
      <c r="BW25" s="416"/>
      <c r="BX25" s="416"/>
      <c r="BY25" s="416"/>
      <c r="BZ25" s="416"/>
      <c r="CA25" s="416"/>
      <c r="CB25" s="416"/>
      <c r="CC25" s="416"/>
      <c r="CD25" s="416"/>
    </row>
    <row r="26" spans="1:82" s="349" customFormat="1" ht="22.5" customHeight="1">
      <c r="A26" s="350"/>
      <c r="B26" s="422"/>
      <c r="C26" s="426"/>
      <c r="D26" s="426"/>
      <c r="E26" s="429"/>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32"/>
      <c r="AS26" s="432"/>
      <c r="AT26" s="350"/>
      <c r="AU26" s="350"/>
      <c r="AV26" s="350"/>
      <c r="AW26" s="416"/>
      <c r="AX26" s="416"/>
      <c r="AY26" s="416"/>
      <c r="AZ26" s="416"/>
      <c r="BA26" s="416"/>
      <c r="BB26" s="416"/>
      <c r="BC26" s="416"/>
      <c r="BD26" s="416"/>
      <c r="BE26" s="416"/>
      <c r="BF26" s="416"/>
      <c r="BG26" s="416"/>
      <c r="BH26" s="416"/>
      <c r="BI26" s="416"/>
      <c r="BJ26" s="416"/>
      <c r="BK26" s="416"/>
      <c r="BL26" s="416"/>
      <c r="BM26" s="416"/>
      <c r="BN26" s="416"/>
      <c r="BO26" s="416"/>
      <c r="BP26" s="416"/>
      <c r="BQ26" s="416"/>
      <c r="BR26" s="416"/>
      <c r="BS26" s="416"/>
      <c r="BT26" s="416"/>
      <c r="BU26" s="416"/>
      <c r="BV26" s="416"/>
      <c r="BW26" s="416"/>
      <c r="BX26" s="416"/>
      <c r="BY26" s="416"/>
      <c r="BZ26" s="416"/>
      <c r="CA26" s="416"/>
      <c r="CB26" s="416"/>
      <c r="CC26" s="416"/>
      <c r="CD26" s="416"/>
    </row>
    <row r="27" spans="1:82" s="349" customFormat="1" ht="22.5" customHeight="1">
      <c r="A27" s="350"/>
      <c r="B27" s="422"/>
      <c r="C27" s="426"/>
      <c r="D27" s="426"/>
      <c r="E27" s="429"/>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2"/>
      <c r="AM27" s="432"/>
      <c r="AN27" s="432"/>
      <c r="AO27" s="432"/>
      <c r="AP27" s="432"/>
      <c r="AQ27" s="432"/>
      <c r="AR27" s="432"/>
      <c r="AS27" s="432"/>
      <c r="AT27" s="350"/>
      <c r="AU27" s="350"/>
      <c r="AV27" s="350"/>
      <c r="AW27" s="416"/>
      <c r="AX27" s="416"/>
      <c r="AY27" s="416"/>
      <c r="AZ27" s="416"/>
      <c r="BA27" s="416"/>
      <c r="BB27" s="416"/>
      <c r="BC27" s="416"/>
      <c r="BD27" s="416"/>
      <c r="BE27" s="416"/>
      <c r="BF27" s="416"/>
      <c r="BG27" s="416"/>
      <c r="BH27" s="416"/>
      <c r="BI27" s="416"/>
      <c r="BJ27" s="416"/>
      <c r="BK27" s="416"/>
      <c r="BL27" s="416"/>
      <c r="BM27" s="416"/>
      <c r="BN27" s="416"/>
      <c r="BO27" s="416"/>
      <c r="BP27" s="416"/>
      <c r="BQ27" s="416"/>
      <c r="BR27" s="416"/>
      <c r="BS27" s="416"/>
      <c r="BT27" s="416"/>
      <c r="BU27" s="416"/>
      <c r="BV27" s="416"/>
      <c r="BW27" s="416"/>
      <c r="BX27" s="416"/>
      <c r="BY27" s="416"/>
      <c r="BZ27" s="416"/>
      <c r="CA27" s="416"/>
      <c r="CB27" s="416"/>
      <c r="CC27" s="416"/>
      <c r="CD27" s="416"/>
    </row>
    <row r="28" spans="1:82" s="349" customFormat="1" ht="22.5" customHeight="1">
      <c r="A28" s="350"/>
      <c r="B28" s="423"/>
      <c r="C28" s="427"/>
      <c r="D28" s="427"/>
      <c r="E28" s="430"/>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350"/>
      <c r="AU28" s="350"/>
      <c r="AV28" s="350"/>
      <c r="AW28" s="416"/>
      <c r="AX28" s="416"/>
      <c r="AY28" s="416"/>
      <c r="AZ28" s="416"/>
      <c r="BA28" s="416"/>
      <c r="BB28" s="416"/>
      <c r="BC28" s="416"/>
      <c r="BD28" s="416"/>
      <c r="BE28" s="416"/>
      <c r="BF28" s="416"/>
      <c r="BG28" s="416"/>
      <c r="BH28" s="416"/>
      <c r="BI28" s="416"/>
      <c r="BJ28" s="416"/>
      <c r="BK28" s="416"/>
      <c r="BL28" s="416"/>
      <c r="BM28" s="416"/>
      <c r="BN28" s="416"/>
      <c r="BO28" s="416"/>
      <c r="BP28" s="416"/>
      <c r="BQ28" s="416"/>
      <c r="BR28" s="416"/>
      <c r="BS28" s="416"/>
      <c r="BT28" s="416"/>
      <c r="BU28" s="416"/>
      <c r="BV28" s="416"/>
      <c r="BW28" s="416"/>
      <c r="BX28" s="416"/>
      <c r="BY28" s="416"/>
      <c r="BZ28" s="416"/>
      <c r="CA28" s="416"/>
      <c r="CB28" s="416"/>
      <c r="CC28" s="416"/>
      <c r="CD28" s="416"/>
    </row>
    <row r="29" spans="1:82" s="349" customFormat="1" ht="22.5" customHeight="1">
      <c r="A29" s="350"/>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416"/>
      <c r="AX29" s="416"/>
      <c r="AY29" s="416"/>
      <c r="AZ29" s="416"/>
      <c r="BA29" s="416"/>
      <c r="BB29" s="416"/>
      <c r="BC29" s="416"/>
      <c r="BD29" s="416"/>
      <c r="BE29" s="416"/>
      <c r="BF29" s="416"/>
      <c r="BG29" s="416"/>
      <c r="BH29" s="416"/>
      <c r="BI29" s="416"/>
      <c r="BJ29" s="416"/>
      <c r="BK29" s="416"/>
      <c r="BL29" s="416"/>
      <c r="BM29" s="416"/>
      <c r="BN29" s="416"/>
      <c r="BO29" s="416"/>
      <c r="BP29" s="416"/>
      <c r="BQ29" s="416"/>
      <c r="BR29" s="416"/>
      <c r="BS29" s="416"/>
      <c r="BT29" s="416"/>
      <c r="BU29" s="416"/>
      <c r="BV29" s="416"/>
      <c r="BW29" s="416"/>
      <c r="BX29" s="416"/>
      <c r="BY29" s="416"/>
      <c r="BZ29" s="416"/>
      <c r="CA29" s="416"/>
      <c r="CB29" s="416"/>
      <c r="CC29" s="416"/>
      <c r="CD29" s="416"/>
    </row>
    <row r="30" spans="1:82" s="349" customFormat="1" ht="22.5" customHeight="1"/>
    <row r="31" spans="1:82" s="349" customFormat="1" ht="22.5" customHeight="1"/>
    <row r="32" spans="1:82" s="349" customFormat="1" ht="22.5" customHeight="1"/>
    <row r="33" s="349" customFormat="1" ht="22.5" customHeight="1"/>
    <row r="34" s="349" customFormat="1" ht="22.5" customHeight="1"/>
    <row r="35" s="349" customFormat="1" ht="22.5" customHeight="1"/>
    <row r="36" s="349" customFormat="1" ht="22.5" customHeight="1"/>
    <row r="37" s="349" customFormat="1" ht="20.25" customHeight="1"/>
    <row r="38" s="349" customFormat="1" ht="20.25" customHeight="1"/>
    <row r="39" s="349" customFormat="1" ht="20.25" customHeight="1"/>
    <row r="40" s="349" customFormat="1" ht="20.25" customHeight="1"/>
  </sheetData>
  <mergeCells count="7">
    <mergeCell ref="AG3:AU3"/>
    <mergeCell ref="Z7:AV7"/>
    <mergeCell ref="Z8:AV8"/>
    <mergeCell ref="Z9:AV9"/>
    <mergeCell ref="AA10:AV10"/>
    <mergeCell ref="B17:E28"/>
    <mergeCell ref="F17:AS28"/>
  </mergeCells>
  <phoneticPr fontId="3"/>
  <pageMargins left="0.98425196850393704" right="0.78740157480314965" top="0.94488188976377963" bottom="0.94488188976377963" header="0.31496062992125984" footer="0.31496062992125984"/>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X41"/>
  <sheetViews>
    <sheetView topLeftCell="A13" workbookViewId="0">
      <selection activeCell="AS30" sqref="AS30"/>
    </sheetView>
  </sheetViews>
  <sheetFormatPr defaultRowHeight="13.5"/>
  <cols>
    <col min="1" max="1" width="2.125" style="2" customWidth="1"/>
    <col min="2" max="2" width="4.25" style="439" customWidth="1"/>
    <col min="3" max="3" width="5.25" style="2" customWidth="1"/>
    <col min="4" max="4" width="1.625" style="2" customWidth="1"/>
    <col min="5" max="5" width="10.25" style="2" bestFit="1" customWidth="1"/>
    <col min="6" max="6" width="1.625" style="2" customWidth="1"/>
    <col min="7" max="7" width="7.125" style="2" customWidth="1"/>
    <col min="8" max="8" width="13" style="2" bestFit="1" customWidth="1"/>
    <col min="9" max="9" width="1.875" style="2" customWidth="1"/>
    <col min="10" max="11" width="7.875" style="2" customWidth="1"/>
    <col min="12" max="13" width="12.5" style="2" customWidth="1"/>
    <col min="14" max="16384" width="9" style="2" customWidth="1"/>
  </cols>
  <sheetData>
    <row r="1" spans="1:24" ht="23.25" customHeight="1">
      <c r="A1" s="8"/>
      <c r="B1" s="442"/>
      <c r="C1" s="448" t="s">
        <v>306</v>
      </c>
      <c r="D1" s="448"/>
      <c r="E1" s="448"/>
      <c r="F1" s="448"/>
      <c r="G1" s="448"/>
      <c r="H1" s="448"/>
      <c r="I1" s="448"/>
      <c r="J1" s="448"/>
      <c r="K1" s="448"/>
      <c r="L1" s="448"/>
      <c r="M1" s="8"/>
    </row>
    <row r="2" spans="1:24">
      <c r="A2" s="8"/>
      <c r="B2" s="442"/>
      <c r="C2" s="8"/>
      <c r="D2" s="8"/>
      <c r="E2" s="8"/>
      <c r="F2" s="8"/>
      <c r="G2" s="8"/>
      <c r="H2" s="8"/>
      <c r="I2" s="8"/>
      <c r="J2" s="8"/>
      <c r="K2" s="8"/>
      <c r="L2" s="8"/>
      <c r="M2" s="8"/>
    </row>
    <row r="3" spans="1:24" ht="23.25" customHeight="1">
      <c r="A3" s="8"/>
      <c r="B3" s="442"/>
      <c r="C3" s="8"/>
      <c r="D3" s="8"/>
      <c r="E3" s="8"/>
      <c r="F3" s="8"/>
      <c r="G3" s="8"/>
      <c r="H3" s="449" t="str">
        <f>IF(入力シート!W4="","令和　　年　　月　　日",入力シート!W4)</f>
        <v>令和　　年　　月　　日</v>
      </c>
      <c r="I3" s="449"/>
      <c r="J3" s="449"/>
      <c r="K3" s="449"/>
      <c r="L3" s="449"/>
      <c r="M3" s="449"/>
      <c r="N3" s="454"/>
      <c r="O3" s="454"/>
      <c r="P3" s="454"/>
      <c r="Q3" s="454"/>
      <c r="R3" s="454"/>
      <c r="S3" s="454"/>
      <c r="T3" s="454"/>
      <c r="U3" s="454"/>
      <c r="V3" s="454"/>
      <c r="W3" s="454"/>
      <c r="X3" s="454"/>
    </row>
    <row r="4" spans="1:24">
      <c r="A4" s="8"/>
      <c r="B4" s="442"/>
      <c r="C4" s="8"/>
      <c r="D4" s="8"/>
      <c r="E4" s="8"/>
      <c r="F4" s="8"/>
      <c r="G4" s="8"/>
      <c r="H4" s="8"/>
      <c r="I4" s="8"/>
      <c r="J4" s="8"/>
      <c r="K4" s="8"/>
      <c r="L4" s="8"/>
      <c r="M4" s="8"/>
    </row>
    <row r="5" spans="1:24" ht="18" customHeight="1">
      <c r="A5" s="8"/>
      <c r="B5" s="7" t="s">
        <v>243</v>
      </c>
      <c r="C5" s="8"/>
      <c r="D5" s="8"/>
      <c r="E5" s="8" t="s">
        <v>328</v>
      </c>
      <c r="F5" s="8"/>
      <c r="G5" s="8" t="s">
        <v>177</v>
      </c>
      <c r="H5" s="8"/>
      <c r="I5" s="8"/>
      <c r="J5" s="8"/>
      <c r="K5" s="8"/>
      <c r="L5" s="8"/>
      <c r="M5" s="8"/>
    </row>
    <row r="6" spans="1:24">
      <c r="A6" s="8"/>
      <c r="B6" s="442"/>
      <c r="C6" s="8"/>
      <c r="D6" s="8"/>
      <c r="E6" s="8"/>
      <c r="F6" s="8"/>
      <c r="G6" s="8"/>
      <c r="H6" s="8"/>
      <c r="I6" s="8"/>
      <c r="J6" s="8"/>
      <c r="K6" s="8"/>
      <c r="L6" s="8"/>
      <c r="M6" s="8"/>
    </row>
    <row r="7" spans="1:24" ht="27.75" customHeight="1">
      <c r="A7" s="8"/>
      <c r="B7" s="442"/>
      <c r="C7" s="8"/>
      <c r="D7" s="8"/>
      <c r="E7" s="8"/>
      <c r="F7" s="8"/>
      <c r="G7" s="8"/>
      <c r="H7" s="295" t="s">
        <v>49</v>
      </c>
      <c r="I7" s="295"/>
      <c r="J7" s="451" t="str">
        <f>入力シート!N12&amp;入力シート!V12&amp;入力シート!N13</f>
        <v/>
      </c>
      <c r="K7" s="451"/>
      <c r="L7" s="451"/>
      <c r="M7" s="451"/>
    </row>
    <row r="8" spans="1:24" ht="12.75" customHeight="1">
      <c r="A8" s="8"/>
      <c r="B8" s="442"/>
      <c r="C8" s="8"/>
      <c r="D8" s="8"/>
      <c r="E8" s="8"/>
      <c r="F8" s="8"/>
      <c r="G8" s="8"/>
      <c r="H8" s="295"/>
      <c r="I8" s="295"/>
      <c r="J8" s="451"/>
      <c r="K8" s="451"/>
      <c r="L8" s="451"/>
      <c r="M8" s="451"/>
    </row>
    <row r="9" spans="1:24" ht="27.75" customHeight="1">
      <c r="A9" s="8"/>
      <c r="B9" s="442"/>
      <c r="C9" s="8"/>
      <c r="D9" s="8"/>
      <c r="E9" s="8"/>
      <c r="F9" s="8"/>
      <c r="G9" s="8"/>
      <c r="H9" s="295" t="s">
        <v>9</v>
      </c>
      <c r="I9" s="295"/>
      <c r="J9" s="452" t="str">
        <f>IF(入力シート!I6="","",入力シート!I6)</f>
        <v/>
      </c>
      <c r="K9" s="452"/>
      <c r="L9" s="452"/>
      <c r="M9" s="452"/>
    </row>
    <row r="10" spans="1:24" ht="7.5" customHeight="1">
      <c r="A10" s="8"/>
      <c r="B10" s="442"/>
      <c r="C10" s="8"/>
      <c r="D10" s="8"/>
      <c r="E10" s="8"/>
      <c r="F10" s="8"/>
      <c r="G10" s="8"/>
      <c r="H10" s="295"/>
      <c r="I10" s="295"/>
      <c r="J10" s="8"/>
      <c r="K10" s="8"/>
      <c r="L10" s="8"/>
      <c r="M10" s="8"/>
    </row>
    <row r="11" spans="1:24" ht="27.75" customHeight="1">
      <c r="A11" s="8"/>
      <c r="B11" s="442"/>
      <c r="C11" s="8"/>
      <c r="D11" s="8"/>
      <c r="E11" s="8"/>
      <c r="F11" s="8"/>
      <c r="G11" s="8"/>
      <c r="H11" s="450" t="s">
        <v>245</v>
      </c>
      <c r="I11" s="295"/>
      <c r="J11" s="452" t="str">
        <f>IF(入力シート!I8="","",入力シート!I8)</f>
        <v/>
      </c>
      <c r="K11" s="452"/>
      <c r="L11" s="452"/>
      <c r="M11" s="452"/>
    </row>
    <row r="12" spans="1:24" ht="27.75" customHeight="1">
      <c r="A12" s="8"/>
      <c r="B12" s="442"/>
      <c r="C12" s="8"/>
      <c r="D12" s="8"/>
      <c r="E12" s="8"/>
      <c r="F12" s="8"/>
      <c r="G12" s="8"/>
      <c r="H12" s="295"/>
      <c r="I12" s="295"/>
      <c r="J12" s="453" t="str">
        <f>IF(入力シート!I9="","",入力シート!I9&amp;"　㊞")</f>
        <v/>
      </c>
      <c r="K12" s="453"/>
      <c r="L12" s="453"/>
      <c r="M12" s="453"/>
    </row>
    <row r="13" spans="1:24" ht="16.5" customHeight="1">
      <c r="A13" s="8"/>
      <c r="B13" s="442"/>
      <c r="C13" s="8"/>
      <c r="D13" s="8"/>
      <c r="E13" s="8"/>
      <c r="F13" s="8"/>
      <c r="G13" s="8"/>
      <c r="H13" s="8"/>
      <c r="I13" s="8"/>
      <c r="J13" s="8"/>
      <c r="K13" s="8"/>
      <c r="L13" s="8"/>
      <c r="M13" s="8"/>
    </row>
    <row r="14" spans="1:24" ht="18" customHeight="1">
      <c r="A14" s="8"/>
      <c r="B14" s="442" t="s">
        <v>307</v>
      </c>
      <c r="C14" s="8"/>
      <c r="D14" s="8"/>
      <c r="E14" s="8"/>
      <c r="F14" s="8"/>
      <c r="G14" s="8"/>
      <c r="H14" s="8"/>
      <c r="I14" s="8"/>
      <c r="J14" s="8"/>
      <c r="K14" s="8"/>
      <c r="L14" s="8"/>
      <c r="M14" s="8"/>
    </row>
    <row r="15" spans="1:24" ht="18" customHeight="1">
      <c r="A15" s="8"/>
      <c r="B15" s="443" t="s">
        <v>187</v>
      </c>
      <c r="C15" s="443"/>
      <c r="D15" s="443"/>
      <c r="E15" s="443"/>
      <c r="F15" s="443"/>
      <c r="G15" s="443"/>
      <c r="H15" s="443"/>
      <c r="I15" s="443"/>
      <c r="J15" s="443"/>
      <c r="K15" s="443"/>
      <c r="L15" s="443"/>
      <c r="M15" s="443"/>
    </row>
    <row r="16" spans="1:24" ht="18" customHeight="1">
      <c r="A16" s="8"/>
      <c r="B16" s="443"/>
      <c r="C16" s="443"/>
      <c r="D16" s="443"/>
      <c r="E16" s="443"/>
      <c r="F16" s="443"/>
      <c r="G16" s="443"/>
      <c r="H16" s="443"/>
      <c r="I16" s="443"/>
      <c r="J16" s="443"/>
      <c r="K16" s="443"/>
      <c r="L16" s="443"/>
      <c r="M16" s="443"/>
    </row>
    <row r="17" spans="1:13" ht="18" customHeight="1">
      <c r="A17" s="8"/>
      <c r="B17" s="442"/>
      <c r="C17" s="8"/>
      <c r="D17" s="8"/>
      <c r="E17" s="8"/>
      <c r="F17" s="8"/>
      <c r="G17" s="8"/>
      <c r="H17" s="8"/>
      <c r="I17" s="8"/>
      <c r="J17" s="8"/>
      <c r="K17" s="8"/>
      <c r="L17" s="8"/>
      <c r="M17" s="8"/>
    </row>
    <row r="18" spans="1:13" ht="18" customHeight="1">
      <c r="A18" s="3" t="s">
        <v>65</v>
      </c>
      <c r="B18" s="3"/>
      <c r="C18" s="3"/>
      <c r="D18" s="3"/>
      <c r="E18" s="3"/>
      <c r="F18" s="3"/>
      <c r="G18" s="3"/>
      <c r="H18" s="3"/>
      <c r="I18" s="3"/>
      <c r="J18" s="3"/>
      <c r="K18" s="3"/>
      <c r="L18" s="3"/>
      <c r="M18" s="3"/>
    </row>
    <row r="19" spans="1:13" ht="18" customHeight="1">
      <c r="A19" s="8"/>
      <c r="B19" s="442"/>
      <c r="C19" s="8"/>
      <c r="D19" s="8"/>
      <c r="E19" s="8"/>
      <c r="F19" s="8"/>
      <c r="G19" s="8"/>
      <c r="H19" s="8"/>
      <c r="I19" s="8"/>
      <c r="J19" s="8"/>
      <c r="K19" s="8"/>
      <c r="L19" s="8"/>
      <c r="M19" s="8"/>
    </row>
    <row r="20" spans="1:13" s="440" customFormat="1" ht="21" customHeight="1">
      <c r="A20" s="441">
        <v>1</v>
      </c>
      <c r="B20" s="9" t="s">
        <v>308</v>
      </c>
      <c r="C20" s="9"/>
      <c r="D20" s="9"/>
      <c r="E20" s="9"/>
      <c r="F20" s="9"/>
      <c r="G20" s="9"/>
      <c r="H20" s="9"/>
      <c r="I20" s="9"/>
      <c r="J20" s="9"/>
      <c r="K20" s="9"/>
      <c r="L20" s="9"/>
      <c r="M20" s="9"/>
    </row>
    <row r="21" spans="1:13" s="440" customFormat="1" ht="30.75" customHeight="1">
      <c r="A21" s="441"/>
      <c r="B21" s="9"/>
      <c r="C21" s="9"/>
      <c r="D21" s="9"/>
      <c r="E21" s="9"/>
      <c r="F21" s="9"/>
      <c r="G21" s="9"/>
      <c r="H21" s="9"/>
      <c r="I21" s="9"/>
      <c r="J21" s="9"/>
      <c r="K21" s="9"/>
      <c r="L21" s="9"/>
      <c r="M21" s="9"/>
    </row>
    <row r="22" spans="1:13" s="440" customFormat="1" ht="22.5" customHeight="1">
      <c r="A22" s="441"/>
      <c r="B22" s="444" t="s">
        <v>309</v>
      </c>
      <c r="C22" s="9" t="s">
        <v>331</v>
      </c>
      <c r="D22" s="9"/>
      <c r="E22" s="9"/>
      <c r="F22" s="9"/>
      <c r="G22" s="9"/>
      <c r="H22" s="9"/>
      <c r="I22" s="9"/>
      <c r="J22" s="9"/>
      <c r="K22" s="9"/>
      <c r="L22" s="9"/>
      <c r="M22" s="9"/>
    </row>
    <row r="23" spans="1:13" s="440" customFormat="1" ht="25.5" customHeight="1">
      <c r="A23" s="441"/>
      <c r="B23" s="444"/>
      <c r="C23" s="9"/>
      <c r="D23" s="9"/>
      <c r="E23" s="9"/>
      <c r="F23" s="9"/>
      <c r="G23" s="9"/>
      <c r="H23" s="9"/>
      <c r="I23" s="9"/>
      <c r="J23" s="9"/>
      <c r="K23" s="9"/>
      <c r="L23" s="9"/>
      <c r="M23" s="9"/>
    </row>
    <row r="24" spans="1:13" s="440" customFormat="1" ht="22.5" customHeight="1">
      <c r="A24" s="441"/>
      <c r="B24" s="444" t="s">
        <v>33</v>
      </c>
      <c r="C24" s="441" t="s">
        <v>216</v>
      </c>
      <c r="D24" s="441"/>
      <c r="E24" s="441"/>
      <c r="F24" s="441"/>
      <c r="G24" s="441"/>
      <c r="H24" s="441"/>
      <c r="I24" s="441"/>
      <c r="J24" s="441"/>
      <c r="K24" s="441"/>
      <c r="L24" s="441"/>
      <c r="M24" s="441"/>
    </row>
    <row r="25" spans="1:13" s="440" customFormat="1" ht="22.5" customHeight="1">
      <c r="A25" s="441"/>
      <c r="B25" s="444" t="s">
        <v>310</v>
      </c>
      <c r="C25" s="441" t="s">
        <v>311</v>
      </c>
      <c r="D25" s="441"/>
      <c r="E25" s="441"/>
      <c r="F25" s="441"/>
      <c r="G25" s="441"/>
      <c r="H25" s="441"/>
      <c r="I25" s="441"/>
      <c r="J25" s="441"/>
      <c r="K25" s="441"/>
      <c r="L25" s="441"/>
      <c r="M25" s="441"/>
    </row>
    <row r="26" spans="1:13" s="440" customFormat="1" ht="22.5" customHeight="1">
      <c r="A26" s="441"/>
      <c r="B26" s="444" t="s">
        <v>312</v>
      </c>
      <c r="C26" s="441" t="s">
        <v>313</v>
      </c>
      <c r="D26" s="441"/>
      <c r="E26" s="441"/>
      <c r="F26" s="441"/>
      <c r="G26" s="441"/>
      <c r="H26" s="441"/>
      <c r="I26" s="441"/>
      <c r="J26" s="441"/>
      <c r="K26" s="441"/>
      <c r="L26" s="441"/>
      <c r="M26" s="441"/>
    </row>
    <row r="27" spans="1:13" s="440" customFormat="1" ht="22.5" customHeight="1">
      <c r="A27" s="441"/>
      <c r="B27" s="444" t="s">
        <v>314</v>
      </c>
      <c r="C27" s="9" t="s">
        <v>315</v>
      </c>
      <c r="D27" s="9"/>
      <c r="E27" s="9"/>
      <c r="F27" s="9"/>
      <c r="G27" s="9"/>
      <c r="H27" s="9"/>
      <c r="I27" s="9"/>
      <c r="J27" s="9"/>
      <c r="K27" s="9"/>
      <c r="L27" s="9"/>
      <c r="M27" s="9"/>
    </row>
    <row r="28" spans="1:13" s="440" customFormat="1" ht="13.5" customHeight="1">
      <c r="A28" s="441"/>
      <c r="B28" s="444"/>
      <c r="C28" s="9"/>
      <c r="D28" s="9"/>
      <c r="E28" s="9"/>
      <c r="F28" s="9"/>
      <c r="G28" s="9"/>
      <c r="H28" s="9"/>
      <c r="I28" s="9"/>
      <c r="J28" s="9"/>
      <c r="K28" s="9"/>
      <c r="L28" s="9"/>
      <c r="M28" s="9"/>
    </row>
    <row r="29" spans="1:13" s="440" customFormat="1" ht="22.5" customHeight="1">
      <c r="A29" s="441"/>
      <c r="B29" s="444" t="s">
        <v>316</v>
      </c>
      <c r="C29" s="9" t="s">
        <v>317</v>
      </c>
      <c r="D29" s="9"/>
      <c r="E29" s="9"/>
      <c r="F29" s="9"/>
      <c r="G29" s="9"/>
      <c r="H29" s="9"/>
      <c r="I29" s="9"/>
      <c r="J29" s="9"/>
      <c r="K29" s="9"/>
      <c r="L29" s="9"/>
      <c r="M29" s="9"/>
    </row>
    <row r="30" spans="1:13" s="440" customFormat="1" ht="13.5" customHeight="1">
      <c r="A30" s="441"/>
      <c r="B30" s="444"/>
      <c r="C30" s="9"/>
      <c r="D30" s="9"/>
      <c r="E30" s="9"/>
      <c r="F30" s="9"/>
      <c r="G30" s="9"/>
      <c r="H30" s="9"/>
      <c r="I30" s="9"/>
      <c r="J30" s="9"/>
      <c r="K30" s="9"/>
      <c r="L30" s="9"/>
      <c r="M30" s="9"/>
    </row>
    <row r="31" spans="1:13" s="440" customFormat="1" ht="22.5" customHeight="1">
      <c r="A31" s="441"/>
      <c r="B31" s="444" t="s">
        <v>67</v>
      </c>
      <c r="C31" s="441" t="s">
        <v>318</v>
      </c>
      <c r="D31" s="441"/>
      <c r="E31" s="441"/>
      <c r="F31" s="441"/>
      <c r="G31" s="441"/>
      <c r="H31" s="441"/>
      <c r="I31" s="441"/>
      <c r="J31" s="441"/>
      <c r="K31" s="441"/>
      <c r="L31" s="441"/>
      <c r="M31" s="441"/>
    </row>
    <row r="32" spans="1:13" s="440" customFormat="1" ht="22.5" customHeight="1">
      <c r="A32" s="441"/>
      <c r="B32" s="444" t="s">
        <v>319</v>
      </c>
      <c r="C32" s="441" t="s">
        <v>59</v>
      </c>
      <c r="D32" s="441"/>
      <c r="E32" s="441"/>
      <c r="F32" s="441"/>
      <c r="G32" s="441"/>
      <c r="H32" s="441"/>
      <c r="I32" s="441"/>
      <c r="J32" s="441"/>
      <c r="K32" s="441"/>
      <c r="L32" s="441"/>
      <c r="M32" s="441"/>
    </row>
    <row r="33" spans="1:13" s="440" customFormat="1" ht="12" customHeight="1">
      <c r="A33" s="441"/>
      <c r="B33" s="444"/>
      <c r="C33" s="441"/>
      <c r="D33" s="441"/>
      <c r="E33" s="441"/>
      <c r="F33" s="441"/>
      <c r="G33" s="441"/>
      <c r="H33" s="441"/>
      <c r="I33" s="441"/>
      <c r="J33" s="441"/>
      <c r="K33" s="441"/>
      <c r="L33" s="441"/>
      <c r="M33" s="441"/>
    </row>
    <row r="34" spans="1:13" s="440" customFormat="1" ht="22.5" customHeight="1">
      <c r="A34" s="441">
        <v>2</v>
      </c>
      <c r="B34" s="445" t="s">
        <v>320</v>
      </c>
      <c r="C34" s="445"/>
      <c r="D34" s="445"/>
      <c r="E34" s="445"/>
      <c r="F34" s="445"/>
      <c r="G34" s="445"/>
      <c r="H34" s="445"/>
      <c r="I34" s="445"/>
      <c r="J34" s="445"/>
      <c r="K34" s="445"/>
      <c r="L34" s="445"/>
      <c r="M34" s="445"/>
    </row>
    <row r="35" spans="1:13" s="440" customFormat="1" ht="13.5" customHeight="1">
      <c r="A35" s="441"/>
      <c r="B35" s="445"/>
      <c r="C35" s="445"/>
      <c r="D35" s="445"/>
      <c r="E35" s="445"/>
      <c r="F35" s="445"/>
      <c r="G35" s="445"/>
      <c r="H35" s="445"/>
      <c r="I35" s="445"/>
      <c r="J35" s="445"/>
      <c r="K35" s="445"/>
      <c r="L35" s="445"/>
      <c r="M35" s="445"/>
    </row>
    <row r="36" spans="1:13" s="440" customFormat="1" ht="12" customHeight="1">
      <c r="A36" s="441"/>
      <c r="B36" s="446"/>
      <c r="C36" s="445"/>
      <c r="D36" s="445"/>
      <c r="E36" s="445"/>
      <c r="F36" s="445"/>
      <c r="G36" s="445"/>
      <c r="H36" s="445"/>
      <c r="I36" s="445"/>
      <c r="J36" s="445"/>
      <c r="K36" s="445"/>
      <c r="L36" s="445"/>
      <c r="M36" s="445"/>
    </row>
    <row r="37" spans="1:13" s="440" customFormat="1" ht="22.5" customHeight="1">
      <c r="A37" s="441">
        <v>3</v>
      </c>
      <c r="B37" s="444" t="s">
        <v>44</v>
      </c>
      <c r="C37" s="441"/>
      <c r="D37" s="441"/>
      <c r="E37" s="441"/>
      <c r="F37" s="441"/>
      <c r="G37" s="441"/>
      <c r="H37" s="441"/>
      <c r="I37" s="441"/>
      <c r="J37" s="441"/>
      <c r="K37" s="441"/>
      <c r="L37" s="441"/>
      <c r="M37" s="441"/>
    </row>
    <row r="38" spans="1:13" s="440" customFormat="1" ht="12" customHeight="1">
      <c r="A38" s="441"/>
      <c r="B38" s="444"/>
      <c r="C38" s="441"/>
      <c r="D38" s="441"/>
      <c r="E38" s="441"/>
      <c r="F38" s="441"/>
      <c r="G38" s="441"/>
      <c r="H38" s="441"/>
      <c r="I38" s="441"/>
      <c r="J38" s="441"/>
      <c r="K38" s="441"/>
      <c r="L38" s="441"/>
      <c r="M38" s="441"/>
    </row>
    <row r="39" spans="1:13" s="440" customFormat="1" ht="18" customHeight="1">
      <c r="A39" s="441">
        <v>4</v>
      </c>
      <c r="B39" s="445" t="s">
        <v>329</v>
      </c>
      <c r="C39" s="445"/>
      <c r="D39" s="445"/>
      <c r="E39" s="445"/>
      <c r="F39" s="445"/>
      <c r="G39" s="445"/>
      <c r="H39" s="445"/>
      <c r="I39" s="445"/>
      <c r="J39" s="445"/>
      <c r="K39" s="445"/>
      <c r="L39" s="445"/>
      <c r="M39" s="445"/>
    </row>
    <row r="40" spans="1:13" s="440" customFormat="1" ht="13.5" customHeight="1">
      <c r="A40" s="441"/>
      <c r="B40" s="445"/>
      <c r="C40" s="445"/>
      <c r="D40" s="445"/>
      <c r="E40" s="445"/>
      <c r="F40" s="445"/>
      <c r="G40" s="445"/>
      <c r="H40" s="445"/>
      <c r="I40" s="445"/>
      <c r="J40" s="445"/>
      <c r="K40" s="445"/>
      <c r="L40" s="445"/>
      <c r="M40" s="445"/>
    </row>
    <row r="41" spans="1:13" s="440" customFormat="1">
      <c r="B41" s="447"/>
    </row>
  </sheetData>
  <mergeCells count="14">
    <mergeCell ref="C1:L1"/>
    <mergeCell ref="H3:M3"/>
    <mergeCell ref="J9:M9"/>
    <mergeCell ref="J11:M11"/>
    <mergeCell ref="J12:M12"/>
    <mergeCell ref="A18:M18"/>
    <mergeCell ref="J7:M8"/>
    <mergeCell ref="B15:M16"/>
    <mergeCell ref="B20:M21"/>
    <mergeCell ref="C22:M23"/>
    <mergeCell ref="C27:M28"/>
    <mergeCell ref="C29:M30"/>
    <mergeCell ref="B34:M35"/>
    <mergeCell ref="B39:M40"/>
  </mergeCells>
  <phoneticPr fontId="3"/>
  <printOptions horizontalCentered="1"/>
  <pageMargins left="0.70866141732283472" right="0.51181102362204722" top="0.94488188976377963" bottom="0.94488188976377963"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EI126"/>
  <sheetViews>
    <sheetView tabSelected="1" view="pageBreakPreview" topLeftCell="A37" zoomScaleSheetLayoutView="100" workbookViewId="0">
      <selection activeCell="AS30" sqref="AS30"/>
    </sheetView>
  </sheetViews>
  <sheetFormatPr defaultColWidth="2.25" defaultRowHeight="13.9" customHeight="1"/>
  <cols>
    <col min="1" max="69" width="2.125" style="455" customWidth="1"/>
    <col min="70" max="165" width="2.25" style="455"/>
    <col min="166" max="189" width="3.625" style="455" customWidth="1"/>
    <col min="190" max="16384" width="2.25" style="455"/>
  </cols>
  <sheetData>
    <row r="1" spans="1:112" ht="13.9" hidden="1" customHeight="1" outlineLevel="1">
      <c r="A1" s="456"/>
      <c r="B1" s="456"/>
      <c r="C1" s="456"/>
      <c r="D1" s="456"/>
      <c r="E1" s="456"/>
      <c r="F1" s="456"/>
      <c r="G1" s="456"/>
      <c r="H1" s="456"/>
      <c r="I1" s="456"/>
      <c r="J1" s="456"/>
      <c r="K1" s="456"/>
      <c r="L1" s="456"/>
      <c r="M1" s="456">
        <v>1</v>
      </c>
      <c r="N1" s="456">
        <v>2</v>
      </c>
      <c r="O1" s="456">
        <v>3</v>
      </c>
      <c r="P1" s="456">
        <v>4</v>
      </c>
      <c r="Q1" s="456">
        <v>5</v>
      </c>
      <c r="R1" s="456">
        <v>6</v>
      </c>
      <c r="S1" s="456">
        <v>7</v>
      </c>
      <c r="T1" s="456">
        <v>8</v>
      </c>
      <c r="U1" s="456">
        <v>9</v>
      </c>
      <c r="V1" s="456">
        <v>10</v>
      </c>
      <c r="W1" s="456">
        <v>11</v>
      </c>
      <c r="X1" s="456">
        <v>12</v>
      </c>
      <c r="Y1" s="456">
        <v>13</v>
      </c>
      <c r="Z1" s="456">
        <v>14</v>
      </c>
      <c r="AA1" s="456">
        <v>15</v>
      </c>
      <c r="AB1" s="456">
        <v>16</v>
      </c>
      <c r="AC1" s="456">
        <v>17</v>
      </c>
      <c r="AD1" s="456">
        <v>18</v>
      </c>
      <c r="AE1" s="456">
        <v>19</v>
      </c>
      <c r="AF1" s="456">
        <v>20</v>
      </c>
      <c r="AG1" s="456">
        <v>21</v>
      </c>
      <c r="AH1" s="456">
        <v>22</v>
      </c>
      <c r="AI1" s="456">
        <v>23</v>
      </c>
      <c r="AJ1" s="456">
        <v>24</v>
      </c>
      <c r="AK1" s="456">
        <v>25</v>
      </c>
      <c r="AL1" s="456">
        <v>26</v>
      </c>
      <c r="AM1" s="456">
        <v>27</v>
      </c>
      <c r="AN1" s="456">
        <v>28</v>
      </c>
      <c r="AO1" s="456">
        <v>29</v>
      </c>
      <c r="AP1" s="456">
        <v>30</v>
      </c>
      <c r="AQ1" s="456">
        <v>31</v>
      </c>
      <c r="AR1" s="456">
        <v>32</v>
      </c>
      <c r="AS1" s="456">
        <v>33</v>
      </c>
      <c r="AT1" s="456">
        <v>34</v>
      </c>
      <c r="AU1" s="456">
        <v>35</v>
      </c>
      <c r="AV1" s="456">
        <v>36</v>
      </c>
      <c r="AW1" s="456">
        <v>37</v>
      </c>
      <c r="AX1" s="456">
        <v>38</v>
      </c>
      <c r="AY1" s="456">
        <v>39</v>
      </c>
      <c r="AZ1" s="456">
        <v>40</v>
      </c>
      <c r="BA1" s="456">
        <v>41</v>
      </c>
      <c r="BB1" s="456">
        <v>42</v>
      </c>
      <c r="BC1" s="456">
        <v>43</v>
      </c>
      <c r="BD1" s="456">
        <v>44</v>
      </c>
      <c r="BE1" s="456">
        <v>45</v>
      </c>
      <c r="BF1" s="456">
        <v>46</v>
      </c>
      <c r="BG1" s="456">
        <v>47</v>
      </c>
      <c r="BH1" s="456">
        <v>48</v>
      </c>
      <c r="BI1" s="456">
        <v>49</v>
      </c>
      <c r="BJ1" s="456">
        <v>50</v>
      </c>
      <c r="BK1" s="456">
        <v>51</v>
      </c>
      <c r="BL1" s="456">
        <v>52</v>
      </c>
      <c r="BM1" s="456">
        <v>53</v>
      </c>
      <c r="BN1" s="456">
        <v>54</v>
      </c>
      <c r="BO1" s="456">
        <v>55</v>
      </c>
      <c r="BP1" s="456">
        <v>56</v>
      </c>
      <c r="BQ1" s="456"/>
      <c r="BR1" s="456"/>
      <c r="BS1" s="456"/>
      <c r="BT1" s="456"/>
      <c r="BU1" s="456"/>
      <c r="BV1" s="456"/>
      <c r="BW1" s="456"/>
      <c r="BX1" s="456"/>
      <c r="BY1" s="456"/>
      <c r="BZ1" s="456"/>
      <c r="CA1" s="456"/>
      <c r="CB1" s="456"/>
      <c r="CC1" s="456"/>
      <c r="CD1" s="456"/>
      <c r="CE1" s="456"/>
      <c r="CF1" s="456"/>
      <c r="CG1" s="456"/>
      <c r="CH1" s="456"/>
      <c r="CI1" s="456"/>
      <c r="CJ1" s="456"/>
      <c r="CK1" s="456"/>
    </row>
    <row r="2" spans="1:112" ht="13.9" hidden="1" customHeight="1" outlineLevel="1">
      <c r="A2" s="456"/>
      <c r="B2" s="456"/>
      <c r="C2" s="456"/>
      <c r="D2" s="456"/>
      <c r="E2" s="456"/>
      <c r="F2" s="456"/>
      <c r="G2" s="456"/>
      <c r="H2" s="456"/>
      <c r="I2" s="456"/>
      <c r="J2" s="456"/>
      <c r="K2" s="456"/>
      <c r="L2" s="456"/>
      <c r="M2" s="565">
        <v>1</v>
      </c>
      <c r="N2" s="565"/>
      <c r="O2" s="565">
        <v>2</v>
      </c>
      <c r="P2" s="565"/>
      <c r="Q2" s="565">
        <v>3</v>
      </c>
      <c r="R2" s="565"/>
      <c r="S2" s="565">
        <v>4</v>
      </c>
      <c r="T2" s="565"/>
      <c r="U2" s="565">
        <v>5</v>
      </c>
      <c r="V2" s="565"/>
      <c r="W2" s="565">
        <v>6</v>
      </c>
      <c r="X2" s="565"/>
      <c r="Y2" s="565">
        <v>7</v>
      </c>
      <c r="Z2" s="565"/>
      <c r="AA2" s="565">
        <v>8</v>
      </c>
      <c r="AB2" s="565"/>
      <c r="AC2" s="565">
        <v>9</v>
      </c>
      <c r="AD2" s="565"/>
      <c r="AE2" s="565">
        <v>10</v>
      </c>
      <c r="AF2" s="565"/>
      <c r="AG2" s="565">
        <v>11</v>
      </c>
      <c r="AH2" s="565"/>
      <c r="AI2" s="565">
        <v>12</v>
      </c>
      <c r="AJ2" s="565"/>
      <c r="AK2" s="565">
        <v>13</v>
      </c>
      <c r="AL2" s="565"/>
      <c r="AM2" s="565">
        <v>14</v>
      </c>
      <c r="AN2" s="565"/>
      <c r="AO2" s="565">
        <v>15</v>
      </c>
      <c r="AP2" s="565"/>
      <c r="AQ2" s="565">
        <v>16</v>
      </c>
      <c r="AR2" s="565"/>
      <c r="AS2" s="565">
        <v>17</v>
      </c>
      <c r="AT2" s="565"/>
      <c r="AU2" s="565">
        <v>18</v>
      </c>
      <c r="AV2" s="565"/>
      <c r="AW2" s="565">
        <v>19</v>
      </c>
      <c r="AX2" s="565"/>
      <c r="AY2" s="565">
        <v>20</v>
      </c>
      <c r="AZ2" s="565"/>
      <c r="BA2" s="565">
        <v>21</v>
      </c>
      <c r="BB2" s="565"/>
      <c r="BC2" s="565">
        <v>22</v>
      </c>
      <c r="BD2" s="565"/>
      <c r="BE2" s="565">
        <v>23</v>
      </c>
      <c r="BF2" s="565"/>
      <c r="BG2" s="565">
        <v>24</v>
      </c>
      <c r="BH2" s="565"/>
      <c r="BI2" s="565">
        <v>25</v>
      </c>
      <c r="BJ2" s="565"/>
      <c r="BK2" s="565">
        <v>26</v>
      </c>
      <c r="BL2" s="565"/>
      <c r="BM2" s="565">
        <v>27</v>
      </c>
      <c r="BN2" s="565"/>
      <c r="BO2" s="565">
        <v>28</v>
      </c>
      <c r="BP2" s="565"/>
      <c r="BQ2" s="565">
        <v>29</v>
      </c>
      <c r="BR2" s="565"/>
      <c r="BS2" s="565">
        <v>30</v>
      </c>
      <c r="BT2" s="565"/>
      <c r="BU2" s="565">
        <v>31</v>
      </c>
      <c r="BV2" s="565"/>
      <c r="BW2" s="565">
        <v>32</v>
      </c>
      <c r="BX2" s="565"/>
      <c r="BY2" s="565">
        <v>33</v>
      </c>
      <c r="BZ2" s="565"/>
      <c r="CA2" s="565">
        <v>34</v>
      </c>
      <c r="CB2" s="565"/>
      <c r="CC2" s="565">
        <v>35</v>
      </c>
      <c r="CD2" s="565"/>
      <c r="CE2" s="565">
        <v>36</v>
      </c>
      <c r="CF2" s="565"/>
      <c r="CG2" s="565">
        <v>37</v>
      </c>
      <c r="CH2" s="565"/>
      <c r="CI2" s="565">
        <v>38</v>
      </c>
      <c r="CJ2" s="565"/>
      <c r="CK2" s="565">
        <v>39</v>
      </c>
      <c r="CL2" s="565"/>
      <c r="CM2" s="565">
        <v>40</v>
      </c>
      <c r="CN2" s="565"/>
      <c r="CO2" s="565">
        <v>41</v>
      </c>
      <c r="CP2" s="565"/>
      <c r="CQ2" s="565">
        <v>42</v>
      </c>
      <c r="CR2" s="565"/>
      <c r="CS2" s="565">
        <v>43</v>
      </c>
      <c r="CT2" s="565"/>
      <c r="CU2" s="565">
        <v>44</v>
      </c>
      <c r="CV2" s="565"/>
      <c r="CW2" s="565">
        <v>45</v>
      </c>
      <c r="CX2" s="565"/>
      <c r="CY2" s="565">
        <v>46</v>
      </c>
      <c r="CZ2" s="565"/>
      <c r="DA2" s="565">
        <v>47</v>
      </c>
      <c r="DB2" s="565"/>
      <c r="DC2" s="565">
        <v>48</v>
      </c>
      <c r="DD2" s="565"/>
      <c r="DE2" s="565">
        <v>49</v>
      </c>
      <c r="DF2" s="565"/>
      <c r="DG2" s="565">
        <v>50</v>
      </c>
      <c r="DH2" s="565"/>
    </row>
    <row r="3" spans="1:112" ht="13.9" customHeight="1" collapsed="1">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row>
    <row r="4" spans="1:112" ht="12" customHeight="1">
      <c r="A4" s="457"/>
      <c r="B4" s="457"/>
      <c r="C4" s="480" t="s">
        <v>305</v>
      </c>
      <c r="D4" s="498"/>
      <c r="E4" s="498"/>
      <c r="F4" s="498"/>
      <c r="G4" s="498"/>
      <c r="H4" s="498"/>
      <c r="I4" s="498"/>
      <c r="J4" s="498"/>
      <c r="K4" s="498"/>
      <c r="L4" s="498"/>
      <c r="M4" s="566"/>
      <c r="N4" s="457"/>
      <c r="O4" s="457"/>
      <c r="P4" s="457"/>
      <c r="Q4" s="614" t="s">
        <v>26</v>
      </c>
      <c r="R4" s="614"/>
      <c r="S4" s="614"/>
      <c r="T4" s="614"/>
      <c r="U4" s="614"/>
      <c r="V4" s="614"/>
      <c r="W4" s="614"/>
      <c r="X4" s="614"/>
      <c r="Y4" s="614"/>
      <c r="Z4" s="614"/>
      <c r="AA4" s="614"/>
      <c r="AB4" s="614"/>
      <c r="AC4" s="614"/>
      <c r="AD4" s="614"/>
      <c r="AE4" s="614"/>
      <c r="AF4" s="614"/>
      <c r="AG4" s="614"/>
      <c r="AH4" s="614"/>
      <c r="AI4" s="614"/>
      <c r="AJ4" s="614"/>
      <c r="AK4" s="614"/>
      <c r="AL4" s="614"/>
      <c r="AM4" s="614"/>
      <c r="AN4" s="614"/>
      <c r="AO4" s="614"/>
      <c r="AP4" s="614"/>
      <c r="AQ4" s="614"/>
      <c r="AR4" s="614"/>
      <c r="AS4" s="614"/>
      <c r="AT4" s="614"/>
      <c r="AU4" s="614"/>
      <c r="AV4" s="614"/>
      <c r="AW4" s="458"/>
      <c r="AX4" s="458"/>
      <c r="AY4" s="458"/>
      <c r="AZ4" s="458"/>
      <c r="BA4" s="458"/>
      <c r="BB4" s="458"/>
      <c r="BC4" s="458"/>
      <c r="BD4" s="706" t="s">
        <v>262</v>
      </c>
      <c r="BE4" s="706"/>
      <c r="BF4" s="706"/>
      <c r="BG4" s="706"/>
      <c r="BH4" s="706"/>
      <c r="BI4" s="706"/>
      <c r="BJ4" s="706"/>
      <c r="BK4" s="706"/>
      <c r="BL4" s="706"/>
      <c r="BM4" s="458"/>
      <c r="BN4" s="458"/>
      <c r="BO4" s="458"/>
      <c r="BP4" s="458"/>
    </row>
    <row r="5" spans="1:112" ht="12" customHeight="1">
      <c r="A5" s="457"/>
      <c r="B5" s="457"/>
      <c r="C5" s="481"/>
      <c r="D5" s="499"/>
      <c r="E5" s="499"/>
      <c r="F5" s="499"/>
      <c r="G5" s="499"/>
      <c r="H5" s="499"/>
      <c r="I5" s="499"/>
      <c r="J5" s="499"/>
      <c r="K5" s="499"/>
      <c r="L5" s="499"/>
      <c r="M5" s="567"/>
      <c r="N5" s="457"/>
      <c r="O5" s="457"/>
      <c r="P5" s="457"/>
      <c r="Q5" s="614"/>
      <c r="R5" s="614"/>
      <c r="S5" s="614"/>
      <c r="T5" s="614"/>
      <c r="U5" s="614"/>
      <c r="V5" s="614"/>
      <c r="W5" s="614"/>
      <c r="X5" s="614"/>
      <c r="Y5" s="614"/>
      <c r="Z5" s="614"/>
      <c r="AA5" s="614"/>
      <c r="AB5" s="614"/>
      <c r="AC5" s="614"/>
      <c r="AD5" s="614"/>
      <c r="AE5" s="614"/>
      <c r="AF5" s="614"/>
      <c r="AG5" s="614"/>
      <c r="AH5" s="614"/>
      <c r="AI5" s="614"/>
      <c r="AJ5" s="614"/>
      <c r="AK5" s="614"/>
      <c r="AL5" s="614"/>
      <c r="AM5" s="614"/>
      <c r="AN5" s="614"/>
      <c r="AO5" s="614"/>
      <c r="AP5" s="614"/>
      <c r="AQ5" s="614"/>
      <c r="AR5" s="614"/>
      <c r="AS5" s="614"/>
      <c r="AT5" s="614"/>
      <c r="AU5" s="614"/>
      <c r="AV5" s="614"/>
      <c r="AW5" s="458"/>
      <c r="AX5" s="458"/>
      <c r="AY5" s="458"/>
      <c r="AZ5" s="458"/>
      <c r="BA5" s="458"/>
      <c r="BB5" s="458"/>
      <c r="BC5" s="458"/>
      <c r="BD5" s="458"/>
      <c r="BE5" s="458"/>
      <c r="BF5" s="458"/>
      <c r="BG5" s="615"/>
      <c r="BH5" s="615"/>
      <c r="BI5" s="615"/>
      <c r="BJ5" s="615"/>
      <c r="BK5" s="615"/>
      <c r="BL5" s="458"/>
      <c r="BM5" s="458"/>
      <c r="BN5" s="458"/>
      <c r="BO5" s="458"/>
      <c r="BP5" s="458"/>
    </row>
    <row r="6" spans="1:112" ht="12" customHeight="1">
      <c r="A6" s="457"/>
      <c r="B6" s="457"/>
      <c r="C6" s="457"/>
      <c r="D6" s="457"/>
      <c r="E6" s="457"/>
      <c r="F6" s="457"/>
      <c r="G6" s="457"/>
      <c r="H6" s="457"/>
      <c r="I6" s="457"/>
      <c r="J6" s="457"/>
      <c r="K6" s="457"/>
      <c r="L6" s="457"/>
      <c r="M6" s="457"/>
      <c r="N6" s="457"/>
      <c r="O6" s="457"/>
      <c r="P6" s="457"/>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458"/>
      <c r="AX6" s="458"/>
      <c r="AY6" s="458"/>
      <c r="AZ6" s="458"/>
      <c r="BA6" s="458"/>
      <c r="BB6" s="458"/>
      <c r="BC6" s="458"/>
      <c r="BD6" s="458"/>
      <c r="BE6" s="458"/>
      <c r="BF6" s="615"/>
      <c r="BG6" s="615"/>
      <c r="BH6" s="615"/>
      <c r="BI6" s="615"/>
      <c r="BJ6" s="615"/>
      <c r="BK6" s="458"/>
      <c r="BL6" s="458"/>
      <c r="BM6" s="458"/>
      <c r="BN6" s="458"/>
      <c r="BO6" s="458"/>
      <c r="BP6" s="458"/>
    </row>
    <row r="7" spans="1:112" ht="12" customHeight="1">
      <c r="A7" s="457"/>
      <c r="B7" s="460" t="s">
        <v>321</v>
      </c>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58"/>
      <c r="AL7" s="458"/>
      <c r="AM7" s="458"/>
      <c r="AN7" s="458"/>
      <c r="AO7" s="458"/>
      <c r="AP7" s="461" t="s">
        <v>38</v>
      </c>
      <c r="AQ7" s="482"/>
      <c r="AR7" s="482"/>
      <c r="AS7" s="482"/>
      <c r="AT7" s="482"/>
      <c r="AU7" s="482"/>
      <c r="AV7" s="482"/>
      <c r="AW7" s="482"/>
      <c r="AX7" s="482"/>
      <c r="AY7" s="482"/>
      <c r="AZ7" s="698" t="str">
        <f>IF(入力シート!$I$5="","",IF(入力シート!$I$5=入力シート!$CR$5,"新規","継続"))</f>
        <v/>
      </c>
      <c r="BA7" s="702"/>
      <c r="BB7" s="702"/>
      <c r="BC7" s="702"/>
      <c r="BD7" s="702"/>
      <c r="BE7" s="702"/>
      <c r="BF7" s="702"/>
      <c r="BG7" s="702"/>
      <c r="BH7" s="702"/>
      <c r="BI7" s="710"/>
      <c r="BJ7" s="714"/>
      <c r="BK7" s="715"/>
      <c r="BL7" s="458"/>
      <c r="BM7" s="458"/>
      <c r="BN7" s="458"/>
      <c r="BO7" s="458"/>
      <c r="BP7" s="458"/>
    </row>
    <row r="8" spans="1:112" ht="12" customHeight="1">
      <c r="A8" s="457"/>
      <c r="B8" s="460"/>
      <c r="C8" s="460"/>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58"/>
      <c r="AL8" s="458"/>
      <c r="AM8" s="458"/>
      <c r="AN8" s="458"/>
      <c r="AO8" s="458"/>
      <c r="AP8" s="465"/>
      <c r="AQ8" s="486"/>
      <c r="AR8" s="486"/>
      <c r="AS8" s="486"/>
      <c r="AT8" s="486"/>
      <c r="AU8" s="486"/>
      <c r="AV8" s="486"/>
      <c r="AW8" s="486"/>
      <c r="AX8" s="486"/>
      <c r="AY8" s="486"/>
      <c r="AZ8" s="699"/>
      <c r="BA8" s="703"/>
      <c r="BB8" s="703"/>
      <c r="BC8" s="703"/>
      <c r="BD8" s="703"/>
      <c r="BE8" s="703"/>
      <c r="BF8" s="703"/>
      <c r="BG8" s="703"/>
      <c r="BH8" s="703"/>
      <c r="BI8" s="711"/>
      <c r="BJ8" s="714"/>
      <c r="BK8" s="715"/>
      <c r="BL8" s="458"/>
      <c r="BM8" s="458"/>
      <c r="BN8" s="458"/>
      <c r="BO8" s="458"/>
      <c r="BP8" s="458"/>
    </row>
    <row r="9" spans="1:112" ht="12" customHeight="1">
      <c r="A9" s="457"/>
      <c r="B9" s="458"/>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61" t="s">
        <v>69</v>
      </c>
      <c r="AQ9" s="482"/>
      <c r="AR9" s="482"/>
      <c r="AS9" s="482"/>
      <c r="AT9" s="482"/>
      <c r="AU9" s="482"/>
      <c r="AV9" s="482"/>
      <c r="AW9" s="482"/>
      <c r="AX9" s="482"/>
      <c r="AY9" s="482"/>
      <c r="AZ9" s="700" t="str">
        <f>IF(入力シート!$W$5="","",IF(入力シート!$I$5=入力シート!$CR$5,"",MID(入力シート!$W$5,M2,1)))</f>
        <v/>
      </c>
      <c r="BA9" s="704"/>
      <c r="BB9" s="704" t="str">
        <f>IF(入力シート!$W$5="","",IF(入力シート!$I$5=入力シート!$CR$5,"",MID(入力シート!$W$5,O2,1)))</f>
        <v/>
      </c>
      <c r="BC9" s="704"/>
      <c r="BD9" s="704" t="str">
        <f>IF(入力シート!$W$5="","",IF(入力シート!$I$5=入力シート!$CR$5,"",MID(入力シート!$W$5,Q2,1)))</f>
        <v/>
      </c>
      <c r="BE9" s="704"/>
      <c r="BF9" s="704" t="str">
        <f>IF(入力シート!$W$5="","",IF(入力シート!$I$5=入力シート!$CR$5,"",MID(入力シート!$W$5,S2,1)))</f>
        <v/>
      </c>
      <c r="BG9" s="704"/>
      <c r="BH9" s="704" t="str">
        <f>IF(入力シート!$W$5="","",IF(入力シート!$I$5=入力シート!$CR$5,"",MID(入力シート!$W$5,U2,1)))</f>
        <v/>
      </c>
      <c r="BI9" s="712"/>
      <c r="BJ9" s="714"/>
      <c r="BK9" s="715"/>
      <c r="BL9" s="458"/>
      <c r="BM9" s="458"/>
      <c r="BN9" s="458"/>
      <c r="BO9" s="458"/>
      <c r="BP9" s="458"/>
      <c r="BV9" s="724" t="str">
        <f>IF(AZ7="新規","新規は前回受付番号未記入","")</f>
        <v/>
      </c>
      <c r="BW9" s="726"/>
      <c r="BX9" s="726"/>
      <c r="BY9" s="726"/>
      <c r="BZ9" s="726"/>
      <c r="CA9" s="726"/>
      <c r="CB9" s="726"/>
      <c r="CC9" s="726"/>
      <c r="CD9" s="726"/>
      <c r="CE9" s="726"/>
      <c r="CF9" s="726"/>
      <c r="CG9" s="726"/>
      <c r="CH9" s="728"/>
    </row>
    <row r="10" spans="1:112" ht="12" customHeight="1">
      <c r="A10" s="458"/>
      <c r="B10" s="458"/>
      <c r="C10" s="458"/>
      <c r="D10" s="458"/>
      <c r="E10" s="458"/>
      <c r="F10" s="458"/>
      <c r="G10" s="458"/>
      <c r="H10" s="458"/>
      <c r="I10" s="458"/>
      <c r="J10" s="458"/>
      <c r="K10" s="458"/>
      <c r="L10" s="458"/>
      <c r="M10" s="458"/>
      <c r="N10" s="458"/>
      <c r="O10" s="458"/>
      <c r="P10" s="458"/>
      <c r="Q10" s="615" t="s">
        <v>172</v>
      </c>
      <c r="R10" s="615"/>
      <c r="S10" s="615"/>
      <c r="T10" s="615"/>
      <c r="U10" s="615"/>
      <c r="V10" s="615"/>
      <c r="W10" s="615"/>
      <c r="X10" s="615"/>
      <c r="Y10" s="615"/>
      <c r="Z10" s="615"/>
      <c r="AA10" s="615"/>
      <c r="AB10" s="615"/>
      <c r="AC10" s="458"/>
      <c r="AD10" s="458"/>
      <c r="AE10" s="458"/>
      <c r="AF10" s="458"/>
      <c r="AG10" s="458"/>
      <c r="AH10" s="458"/>
      <c r="AI10" s="458"/>
      <c r="AJ10" s="458"/>
      <c r="AK10" s="458"/>
      <c r="AL10" s="458"/>
      <c r="AM10" s="458"/>
      <c r="AN10" s="458"/>
      <c r="AO10" s="458"/>
      <c r="AP10" s="465"/>
      <c r="AQ10" s="486"/>
      <c r="AR10" s="486"/>
      <c r="AS10" s="486"/>
      <c r="AT10" s="486"/>
      <c r="AU10" s="486"/>
      <c r="AV10" s="486"/>
      <c r="AW10" s="486"/>
      <c r="AX10" s="486"/>
      <c r="AY10" s="486"/>
      <c r="AZ10" s="701"/>
      <c r="BA10" s="705"/>
      <c r="BB10" s="705"/>
      <c r="BC10" s="705"/>
      <c r="BD10" s="705"/>
      <c r="BE10" s="705"/>
      <c r="BF10" s="705"/>
      <c r="BG10" s="705"/>
      <c r="BH10" s="705"/>
      <c r="BI10" s="713"/>
      <c r="BJ10" s="714"/>
      <c r="BK10" s="715"/>
      <c r="BL10" s="458"/>
      <c r="BM10" s="458"/>
      <c r="BN10" s="458"/>
      <c r="BO10" s="458"/>
      <c r="BP10" s="458"/>
      <c r="BV10" s="725"/>
      <c r="BW10" s="727"/>
      <c r="BX10" s="727"/>
      <c r="BY10" s="727"/>
      <c r="BZ10" s="727"/>
      <c r="CA10" s="727"/>
      <c r="CB10" s="727"/>
      <c r="CC10" s="727"/>
      <c r="CD10" s="727"/>
      <c r="CE10" s="727"/>
      <c r="CF10" s="727"/>
      <c r="CG10" s="727"/>
      <c r="CH10" s="729"/>
    </row>
    <row r="11" spans="1:112" ht="12" customHeight="1">
      <c r="A11" s="458"/>
      <c r="B11" s="458"/>
      <c r="C11" s="458"/>
      <c r="D11" s="458"/>
      <c r="E11" s="458"/>
      <c r="F11" s="458"/>
      <c r="G11" s="458"/>
      <c r="H11" s="458"/>
      <c r="I11" s="458"/>
      <c r="J11" s="458"/>
      <c r="K11" s="458"/>
      <c r="L11" s="470"/>
      <c r="M11" s="470"/>
      <c r="N11" s="458"/>
      <c r="O11" s="595"/>
      <c r="P11" s="595"/>
      <c r="Q11" s="595"/>
      <c r="R11" s="595"/>
      <c r="S11" s="595"/>
      <c r="T11" s="595"/>
      <c r="U11" s="595"/>
      <c r="V11" s="595"/>
      <c r="W11" s="595"/>
      <c r="X11" s="595"/>
      <c r="Y11" s="458"/>
      <c r="Z11" s="458"/>
      <c r="AA11" s="458"/>
      <c r="AB11" s="458"/>
      <c r="AC11" s="458"/>
      <c r="AD11" s="458"/>
      <c r="AE11" s="458"/>
      <c r="AF11" s="458"/>
      <c r="AG11" s="458"/>
      <c r="AH11" s="458"/>
      <c r="AI11" s="458"/>
      <c r="AJ11" s="458"/>
      <c r="AK11" s="458"/>
      <c r="AL11" s="458"/>
      <c r="AM11" s="458"/>
      <c r="AN11" s="458"/>
      <c r="AO11" s="458"/>
      <c r="AP11" s="458"/>
      <c r="AQ11" s="458"/>
      <c r="AR11" s="458"/>
      <c r="AS11" s="458"/>
      <c r="AT11" s="458"/>
      <c r="AU11" s="458"/>
      <c r="AV11" s="458"/>
      <c r="AW11" s="458"/>
      <c r="AX11" s="458"/>
      <c r="AY11" s="458"/>
      <c r="AZ11" s="458"/>
      <c r="BA11" s="470"/>
      <c r="BB11" s="457"/>
      <c r="BC11" s="457"/>
      <c r="BD11" s="470"/>
      <c r="BE11" s="470"/>
      <c r="BF11" s="457"/>
      <c r="BG11" s="457"/>
      <c r="BH11" s="457"/>
      <c r="BI11" s="457"/>
      <c r="BJ11" s="458"/>
      <c r="BK11" s="458"/>
      <c r="BL11" s="458"/>
      <c r="BM11" s="458"/>
      <c r="BN11" s="458"/>
      <c r="BO11" s="458"/>
      <c r="BP11" s="458"/>
    </row>
    <row r="12" spans="1:112" ht="12" customHeight="1">
      <c r="A12" s="458"/>
      <c r="B12" s="461" t="s">
        <v>73</v>
      </c>
      <c r="C12" s="482"/>
      <c r="D12" s="482"/>
      <c r="E12" s="482"/>
      <c r="F12" s="482"/>
      <c r="G12" s="482"/>
      <c r="H12" s="482"/>
      <c r="I12" s="482"/>
      <c r="J12" s="482"/>
      <c r="K12" s="482"/>
      <c r="L12" s="471" t="s">
        <v>75</v>
      </c>
      <c r="M12" s="471"/>
      <c r="N12" s="471"/>
      <c r="O12" s="471"/>
      <c r="P12" s="471"/>
      <c r="Q12" s="508"/>
      <c r="R12" s="508"/>
      <c r="S12" s="508"/>
      <c r="T12" s="508"/>
      <c r="U12" s="508"/>
      <c r="V12" s="508"/>
      <c r="W12" s="508"/>
      <c r="X12" s="508"/>
      <c r="Y12" s="508"/>
      <c r="Z12" s="508"/>
      <c r="AA12" s="508"/>
      <c r="AB12" s="508"/>
      <c r="AC12" s="458"/>
      <c r="AD12" s="458"/>
      <c r="AE12" s="458"/>
      <c r="AF12" s="458"/>
      <c r="AG12" s="458"/>
      <c r="AH12" s="458"/>
      <c r="AI12" s="458"/>
      <c r="AJ12" s="458"/>
      <c r="AK12" s="458"/>
      <c r="AL12" s="458"/>
      <c r="AM12" s="458"/>
      <c r="AN12" s="458"/>
      <c r="AO12" s="458"/>
      <c r="AP12" s="458"/>
      <c r="AQ12" s="458"/>
      <c r="AR12" s="458"/>
      <c r="AS12" s="458"/>
      <c r="AT12" s="458"/>
      <c r="AU12" s="470"/>
      <c r="AV12" s="457"/>
      <c r="AW12" s="457"/>
      <c r="AX12" s="457"/>
      <c r="AY12" s="457"/>
      <c r="AZ12" s="458"/>
      <c r="BA12" s="457"/>
      <c r="BB12" s="457"/>
      <c r="BC12" s="457"/>
      <c r="BD12" s="458"/>
      <c r="BE12" s="458"/>
      <c r="BF12" s="458"/>
      <c r="BG12" s="458"/>
      <c r="BH12" s="458"/>
      <c r="BI12" s="458"/>
      <c r="BJ12" s="458"/>
      <c r="BK12" s="458"/>
      <c r="BL12" s="458"/>
      <c r="BM12" s="458"/>
      <c r="BN12" s="458"/>
      <c r="BO12" s="458"/>
      <c r="BP12" s="458"/>
    </row>
    <row r="13" spans="1:112" ht="12" customHeight="1">
      <c r="A13" s="458"/>
      <c r="B13" s="462"/>
      <c r="C13" s="483"/>
      <c r="D13" s="483"/>
      <c r="E13" s="483"/>
      <c r="F13" s="483"/>
      <c r="G13" s="483"/>
      <c r="H13" s="483"/>
      <c r="I13" s="483"/>
      <c r="J13" s="483"/>
      <c r="K13" s="483"/>
      <c r="L13" s="471"/>
      <c r="M13" s="471"/>
      <c r="N13" s="471"/>
      <c r="O13" s="471"/>
      <c r="P13" s="471"/>
      <c r="Q13" s="508"/>
      <c r="R13" s="508"/>
      <c r="S13" s="508"/>
      <c r="T13" s="508"/>
      <c r="U13" s="508"/>
      <c r="V13" s="508"/>
      <c r="W13" s="508"/>
      <c r="X13" s="508"/>
      <c r="Y13" s="508"/>
      <c r="Z13" s="508"/>
      <c r="AA13" s="508"/>
      <c r="AB13" s="508"/>
      <c r="AC13" s="458"/>
      <c r="AD13" s="458"/>
      <c r="AE13" s="458"/>
      <c r="AF13" s="458"/>
      <c r="AG13" s="458"/>
      <c r="AH13" s="458"/>
      <c r="AI13" s="458"/>
      <c r="AJ13" s="458"/>
      <c r="AK13" s="458"/>
      <c r="AL13" s="458"/>
      <c r="AM13" s="458"/>
      <c r="AN13" s="458"/>
      <c r="AO13" s="458"/>
      <c r="AP13" s="458"/>
      <c r="AQ13" s="458"/>
      <c r="AR13" s="458"/>
      <c r="AS13" s="458"/>
      <c r="AT13" s="458"/>
      <c r="AU13" s="470"/>
      <c r="AV13" s="457"/>
      <c r="AW13" s="457"/>
      <c r="AX13" s="457"/>
      <c r="AY13" s="457"/>
      <c r="AZ13" s="458"/>
      <c r="BA13" s="457"/>
      <c r="BB13" s="457"/>
      <c r="BC13" s="457"/>
      <c r="BD13" s="458"/>
      <c r="BE13" s="458"/>
      <c r="BF13" s="458"/>
      <c r="BG13" s="458"/>
      <c r="BH13" s="458"/>
      <c r="BI13" s="458"/>
      <c r="BJ13" s="458"/>
      <c r="BK13" s="458"/>
      <c r="BL13" s="458"/>
      <c r="BM13" s="458"/>
      <c r="BN13" s="458"/>
      <c r="BO13" s="458"/>
      <c r="BP13" s="458"/>
    </row>
    <row r="14" spans="1:112" ht="12" customHeight="1">
      <c r="A14" s="458"/>
      <c r="B14" s="463"/>
      <c r="C14" s="485"/>
      <c r="D14" s="485"/>
      <c r="E14" s="485"/>
      <c r="F14" s="485"/>
      <c r="G14" s="485"/>
      <c r="H14" s="485"/>
      <c r="I14" s="485"/>
      <c r="J14" s="485"/>
      <c r="K14" s="469"/>
      <c r="L14" s="471" t="s">
        <v>79</v>
      </c>
      <c r="M14" s="471"/>
      <c r="N14" s="471"/>
      <c r="O14" s="471"/>
      <c r="P14" s="471"/>
      <c r="Q14" s="616"/>
      <c r="R14" s="616"/>
      <c r="S14" s="616"/>
      <c r="T14" s="616"/>
      <c r="U14" s="616"/>
      <c r="V14" s="616"/>
      <c r="W14" s="616"/>
      <c r="X14" s="616"/>
      <c r="Y14" s="616"/>
      <c r="Z14" s="616"/>
      <c r="AA14" s="616"/>
      <c r="AB14" s="616"/>
      <c r="AC14" s="616"/>
      <c r="AD14" s="616"/>
      <c r="AE14" s="616"/>
      <c r="AF14" s="616"/>
      <c r="AG14" s="458"/>
      <c r="AH14" s="458"/>
      <c r="AI14" s="458"/>
      <c r="AJ14" s="458"/>
      <c r="AK14" s="458"/>
      <c r="AL14" s="458"/>
      <c r="AM14" s="458"/>
      <c r="AN14" s="458"/>
      <c r="AO14" s="458"/>
      <c r="AP14" s="458"/>
      <c r="AQ14" s="458"/>
      <c r="AR14" s="458"/>
      <c r="AS14" s="458"/>
      <c r="AT14" s="458"/>
      <c r="AU14" s="458"/>
      <c r="AV14" s="458"/>
      <c r="AW14" s="458"/>
      <c r="AX14" s="458"/>
      <c r="AY14" s="458"/>
      <c r="AZ14" s="458"/>
      <c r="BA14" s="457"/>
      <c r="BB14" s="457"/>
      <c r="BC14" s="457"/>
      <c r="BD14" s="457"/>
      <c r="BE14" s="457"/>
      <c r="BF14" s="457"/>
      <c r="BG14" s="457"/>
      <c r="BH14" s="457"/>
      <c r="BI14" s="457"/>
      <c r="BJ14" s="458"/>
      <c r="BK14" s="458"/>
      <c r="BL14" s="458"/>
      <c r="BM14" s="458"/>
      <c r="BN14" s="458"/>
      <c r="BO14" s="458"/>
      <c r="BP14" s="458"/>
    </row>
    <row r="15" spans="1:112" ht="12" customHeight="1">
      <c r="A15" s="458"/>
      <c r="B15" s="464"/>
      <c r="C15" s="484"/>
      <c r="D15" s="484"/>
      <c r="E15" s="484"/>
      <c r="F15" s="484"/>
      <c r="G15" s="484"/>
      <c r="H15" s="484"/>
      <c r="I15" s="484"/>
      <c r="J15" s="484"/>
      <c r="K15" s="484"/>
      <c r="L15" s="538"/>
      <c r="M15" s="538"/>
      <c r="N15" s="538"/>
      <c r="O15" s="538"/>
      <c r="P15" s="538"/>
      <c r="Q15" s="617"/>
      <c r="R15" s="617"/>
      <c r="S15" s="617"/>
      <c r="T15" s="617"/>
      <c r="U15" s="617"/>
      <c r="V15" s="617"/>
      <c r="W15" s="617"/>
      <c r="X15" s="617"/>
      <c r="Y15" s="617"/>
      <c r="Z15" s="617"/>
      <c r="AA15" s="617"/>
      <c r="AB15" s="617"/>
      <c r="AC15" s="617"/>
      <c r="AD15" s="617"/>
      <c r="AE15" s="617"/>
      <c r="AF15" s="617"/>
      <c r="AG15" s="458"/>
      <c r="AH15" s="458"/>
      <c r="AI15" s="458"/>
      <c r="AJ15" s="458"/>
      <c r="AK15" s="458"/>
      <c r="AL15" s="458"/>
      <c r="AM15" s="458"/>
      <c r="AN15" s="458"/>
      <c r="AO15" s="458"/>
      <c r="AP15" s="458"/>
      <c r="AQ15" s="458"/>
      <c r="AR15" s="458"/>
      <c r="AS15" s="458"/>
      <c r="AT15" s="458"/>
      <c r="AU15" s="458"/>
      <c r="AV15" s="458"/>
      <c r="AW15" s="458"/>
      <c r="AX15" s="458"/>
      <c r="AY15" s="458"/>
      <c r="AZ15" s="458"/>
      <c r="BA15" s="470"/>
      <c r="BB15" s="457"/>
      <c r="BC15" s="457"/>
      <c r="BD15" s="457"/>
      <c r="BE15" s="457"/>
      <c r="BF15" s="457"/>
      <c r="BG15" s="457"/>
      <c r="BH15" s="457"/>
      <c r="BI15" s="457"/>
      <c r="BJ15" s="458"/>
      <c r="BK15" s="458"/>
      <c r="BL15" s="458"/>
      <c r="BM15" s="458"/>
      <c r="BN15" s="458"/>
      <c r="BO15" s="458"/>
      <c r="BP15" s="458"/>
    </row>
    <row r="16" spans="1:112" ht="12" customHeight="1">
      <c r="A16" s="458"/>
      <c r="B16" s="462" t="s">
        <v>81</v>
      </c>
      <c r="C16" s="483"/>
      <c r="D16" s="483"/>
      <c r="E16" s="483"/>
      <c r="F16" s="483"/>
      <c r="G16" s="483"/>
      <c r="H16" s="483"/>
      <c r="I16" s="483"/>
      <c r="J16" s="483"/>
      <c r="K16" s="519"/>
      <c r="L16" s="539" t="s">
        <v>83</v>
      </c>
      <c r="M16" s="568" t="str">
        <f>IF(入力シート!$I$7="","",MID(入力シート!$I$7,M1,1))</f>
        <v/>
      </c>
      <c r="N16" s="589" t="str">
        <f>IF(入力シート!$I$7="","",MID(入力シート!$I$7,N1,1))</f>
        <v/>
      </c>
      <c r="O16" s="589" t="str">
        <f>IF(入力シート!$I$7="","",MID(入力シート!$I$7,O1,1))</f>
        <v/>
      </c>
      <c r="P16" s="589" t="str">
        <f>IF(入力シート!$I$7="","",MID(入力シート!$I$7,P1,1))</f>
        <v/>
      </c>
      <c r="Q16" s="589" t="str">
        <f>IF(入力シート!$I$7="","",MID(入力シート!$I$7,Q1,1))</f>
        <v/>
      </c>
      <c r="R16" s="589" t="str">
        <f>IF(入力シート!$I$7="","",MID(入力シート!$I$7,R1,1))</f>
        <v/>
      </c>
      <c r="S16" s="589" t="str">
        <f>IF(入力シート!$I$7="","",MID(入力シート!$I$7,S1,1))</f>
        <v/>
      </c>
      <c r="T16" s="589" t="str">
        <f>IF(入力シート!$I$7="","",MID(入力シート!$I$7,T1,1))</f>
        <v/>
      </c>
      <c r="U16" s="589" t="str">
        <f>IF(入力シート!$I$7="","",MID(入力シート!$I$7,U1,1))</f>
        <v/>
      </c>
      <c r="V16" s="589" t="str">
        <f>IF(入力シート!$I$7="","",MID(入力シート!$I$7,V1,1))</f>
        <v/>
      </c>
      <c r="W16" s="589" t="str">
        <f>IF(入力シート!$I$7="","",MID(入力シート!$I$7,W1,1))</f>
        <v/>
      </c>
      <c r="X16" s="589" t="str">
        <f>IF(入力シート!$I$7="","",MID(入力シート!$I$7,X1,1))</f>
        <v/>
      </c>
      <c r="Y16" s="589" t="str">
        <f>IF(入力シート!$I$7="","",MID(入力シート!$I$7,Y1,1))</f>
        <v/>
      </c>
      <c r="Z16" s="589" t="str">
        <f>IF(入力シート!$I$7="","",MID(入力シート!$I$7,Z1,1))</f>
        <v/>
      </c>
      <c r="AA16" s="589" t="str">
        <f>IF(入力シート!$I$7="","",MID(入力シート!$I$7,AA1,1))</f>
        <v/>
      </c>
      <c r="AB16" s="589" t="str">
        <f>IF(入力シート!$I$7="","",MID(入力シート!$I$7,AB1,1))</f>
        <v/>
      </c>
      <c r="AC16" s="589" t="str">
        <f>IF(入力シート!$I$7="","",MID(入力シート!$I$7,AC1,1))</f>
        <v/>
      </c>
      <c r="AD16" s="589" t="str">
        <f>IF(入力シート!$I$7="","",MID(入力シート!$I$7,AD1,1))</f>
        <v/>
      </c>
      <c r="AE16" s="589" t="str">
        <f>IF(入力シート!$I$7="","",MID(入力シート!$I$7,AE1,1))</f>
        <v/>
      </c>
      <c r="AF16" s="589" t="str">
        <f>IF(入力シート!$I$7="","",MID(入力シート!$I$7,AF1,1))</f>
        <v/>
      </c>
      <c r="AG16" s="589" t="str">
        <f>IF(入力シート!$I$7="","",MID(入力シート!$I$7,AG1,1))</f>
        <v/>
      </c>
      <c r="AH16" s="589" t="str">
        <f>IF(入力シート!$I$7="","",MID(入力シート!$I$7,AH1,1))</f>
        <v/>
      </c>
      <c r="AI16" s="589" t="str">
        <f>IF(入力シート!$I$7="","",MID(入力シート!$I$7,AI1,1))</f>
        <v/>
      </c>
      <c r="AJ16" s="589" t="str">
        <f>IF(入力シート!$I$7="","",MID(入力シート!$I$7,AJ1,1))</f>
        <v/>
      </c>
      <c r="AK16" s="589" t="str">
        <f>IF(入力シート!$I$7="","",MID(入力シート!$I$7,AK1,1))</f>
        <v/>
      </c>
      <c r="AL16" s="589" t="str">
        <f>IF(入力シート!$I$7="","",MID(入力シート!$I$7,AL1,1))</f>
        <v/>
      </c>
      <c r="AM16" s="589" t="str">
        <f>IF(入力シート!$I$7="","",MID(入力シート!$I$7,AM1,1))</f>
        <v/>
      </c>
      <c r="AN16" s="589" t="str">
        <f>IF(入力シート!$I$7="","",MID(入力シート!$I$7,AN1,1))</f>
        <v/>
      </c>
      <c r="AO16" s="589" t="str">
        <f>IF(入力シート!$I$7="","",MID(入力シート!$I$7,AO1,1))</f>
        <v/>
      </c>
      <c r="AP16" s="589" t="str">
        <f>IF(入力シート!$I$7="","",MID(入力シート!$I$7,AP1,1))</f>
        <v/>
      </c>
      <c r="AQ16" s="589" t="str">
        <f>IF(入力シート!$I$7="","",MID(入力シート!$I$7,AQ1,1))</f>
        <v/>
      </c>
      <c r="AR16" s="589" t="str">
        <f>IF(入力シート!$I$7="","",MID(入力シート!$I$7,AR1,1))</f>
        <v/>
      </c>
      <c r="AS16" s="589" t="str">
        <f>IF(入力シート!$I$7="","",MID(入力シート!$I$7,AS1,1))</f>
        <v/>
      </c>
      <c r="AT16" s="589" t="str">
        <f>IF(入力シート!$I$7="","",MID(入力シート!$I$7,AT1,1))</f>
        <v/>
      </c>
      <c r="AU16" s="589" t="str">
        <f>IF(入力シート!$I$7="","",MID(入力シート!$I$7,AU1,1))</f>
        <v/>
      </c>
      <c r="AV16" s="589" t="str">
        <f>IF(入力シート!$I$7="","",MID(入力シート!$I$7,AV1,1))</f>
        <v/>
      </c>
      <c r="AW16" s="589" t="str">
        <f>IF(入力シート!$I$7="","",MID(入力シート!$I$7,AW1,1))</f>
        <v/>
      </c>
      <c r="AX16" s="589" t="str">
        <f>IF(入力シート!$I$7="","",MID(入力シート!$I$7,AX1,1))</f>
        <v/>
      </c>
      <c r="AY16" s="694" t="str">
        <f>IF(入力シート!$I$7="","",MID(入力シート!$I$7,AY1,1))</f>
        <v/>
      </c>
      <c r="AZ16" s="694" t="str">
        <f>IF(入力シート!$I$7="","",MID(入力シート!$I$7,AZ1,1))</f>
        <v/>
      </c>
      <c r="BA16" s="694" t="str">
        <f>IF(入力シート!$I$7="","",MID(入力シート!$I$7,BA1,1))</f>
        <v/>
      </c>
      <c r="BB16" s="694" t="str">
        <f>IF(入力シート!$I$7="","",MID(入力シート!$I$7,BB1,1))</f>
        <v/>
      </c>
      <c r="BC16" s="694" t="str">
        <f>IF(入力シート!$I$7="","",MID(入力シート!$I$7,BC1,1))</f>
        <v/>
      </c>
      <c r="BD16" s="694" t="str">
        <f>IF(入力シート!$I$7="","",MID(入力シート!$I$7,BD1,1))</f>
        <v/>
      </c>
      <c r="BE16" s="694" t="str">
        <f>IF(入力シート!$I$7="","",MID(入力シート!$I$7,BE1,1))</f>
        <v/>
      </c>
      <c r="BF16" s="694" t="str">
        <f>IF(入力シート!$I$7="","",MID(入力シート!$I$7,BF1,1))</f>
        <v/>
      </c>
      <c r="BG16" s="694" t="str">
        <f>IF(入力シート!$I$7="","",MID(入力シート!$I$7,BG1,1))</f>
        <v/>
      </c>
      <c r="BH16" s="694" t="str">
        <f>IF(入力シート!$I$7="","",MID(入力シート!$I$7,BH1,1))</f>
        <v/>
      </c>
      <c r="BI16" s="694" t="str">
        <f>IF(入力シート!$I$7="","",MID(入力シート!$I$7,BI1,1))</f>
        <v/>
      </c>
      <c r="BJ16" s="694" t="str">
        <f>IF(入力シート!$I$7="","",MID(入力シート!$I$7,BJ1,1))</f>
        <v/>
      </c>
      <c r="BK16" s="694" t="str">
        <f>IF(入力シート!$I$7="","",MID(入力シート!$I$7,BK1,1))</f>
        <v/>
      </c>
      <c r="BL16" s="694" t="str">
        <f>IF(入力シート!$I$7="","",MID(入力シート!$I$7,BL1,1))</f>
        <v/>
      </c>
      <c r="BM16" s="694" t="str">
        <f>IF(入力シート!$I$7="","",MID(入力シート!$I$7,BM1,1))</f>
        <v/>
      </c>
      <c r="BN16" s="720" t="str">
        <f>IF(入力シート!$I$7="","",MID(入力シート!$I$7,BN1,1))</f>
        <v/>
      </c>
      <c r="BO16" s="458"/>
      <c r="BP16" s="458"/>
    </row>
    <row r="17" spans="1:139" ht="12" customHeight="1">
      <c r="A17" s="458"/>
      <c r="B17" s="463"/>
      <c r="C17" s="469"/>
      <c r="D17" s="469"/>
      <c r="E17" s="469"/>
      <c r="F17" s="469"/>
      <c r="G17" s="469"/>
      <c r="H17" s="469"/>
      <c r="I17" s="469"/>
      <c r="J17" s="469"/>
      <c r="K17" s="520"/>
      <c r="L17" s="540"/>
      <c r="M17" s="569"/>
      <c r="N17" s="590"/>
      <c r="O17" s="590"/>
      <c r="P17" s="590"/>
      <c r="Q17" s="590"/>
      <c r="R17" s="590"/>
      <c r="S17" s="590"/>
      <c r="T17" s="590"/>
      <c r="U17" s="590"/>
      <c r="V17" s="590"/>
      <c r="W17" s="590"/>
      <c r="X17" s="590"/>
      <c r="Y17" s="590"/>
      <c r="Z17" s="590"/>
      <c r="AA17" s="590"/>
      <c r="AB17" s="590"/>
      <c r="AC17" s="590"/>
      <c r="AD17" s="590"/>
      <c r="AE17" s="590"/>
      <c r="AF17" s="590"/>
      <c r="AG17" s="590"/>
      <c r="AH17" s="590"/>
      <c r="AI17" s="590"/>
      <c r="AJ17" s="590"/>
      <c r="AK17" s="590"/>
      <c r="AL17" s="590"/>
      <c r="AM17" s="590"/>
      <c r="AN17" s="590"/>
      <c r="AO17" s="590"/>
      <c r="AP17" s="590"/>
      <c r="AQ17" s="590"/>
      <c r="AR17" s="590"/>
      <c r="AS17" s="590"/>
      <c r="AT17" s="590"/>
      <c r="AU17" s="590"/>
      <c r="AV17" s="590"/>
      <c r="AW17" s="590"/>
      <c r="AX17" s="590"/>
      <c r="AY17" s="695"/>
      <c r="AZ17" s="695"/>
      <c r="BA17" s="695"/>
      <c r="BB17" s="695"/>
      <c r="BC17" s="695"/>
      <c r="BD17" s="695"/>
      <c r="BE17" s="695"/>
      <c r="BF17" s="695"/>
      <c r="BG17" s="695"/>
      <c r="BH17" s="695"/>
      <c r="BI17" s="695"/>
      <c r="BJ17" s="695"/>
      <c r="BK17" s="695"/>
      <c r="BL17" s="695"/>
      <c r="BM17" s="695"/>
      <c r="BN17" s="721"/>
      <c r="BO17" s="458"/>
      <c r="BP17" s="458"/>
    </row>
    <row r="18" spans="1:139" ht="12" customHeight="1">
      <c r="A18" s="458"/>
      <c r="B18" s="463"/>
      <c r="C18" s="469"/>
      <c r="D18" s="469"/>
      <c r="E18" s="469"/>
      <c r="F18" s="469"/>
      <c r="G18" s="469"/>
      <c r="H18" s="469"/>
      <c r="I18" s="469"/>
      <c r="J18" s="469"/>
      <c r="K18" s="520"/>
      <c r="L18" s="541" t="s">
        <v>21</v>
      </c>
      <c r="M18" s="570" t="str">
        <f>IF(入力シート!$I$6="","",MID(入力シート!$I$6,M2,1))</f>
        <v/>
      </c>
      <c r="N18" s="591"/>
      <c r="O18" s="596" t="str">
        <f>IF(入力シート!$I$6="","",MID(入力シート!$I$6,O2,1))</f>
        <v/>
      </c>
      <c r="P18" s="591"/>
      <c r="Q18" s="596" t="str">
        <f>IF(入力シート!$I$6="","",MID(入力シート!$I$6,Q2,1))</f>
        <v/>
      </c>
      <c r="R18" s="591"/>
      <c r="S18" s="596" t="str">
        <f>IF(入力シート!$I$6="","",MID(入力シート!$I$6,S2,1))</f>
        <v/>
      </c>
      <c r="T18" s="591"/>
      <c r="U18" s="596" t="str">
        <f>IF(入力シート!$I$6="","",MID(入力シート!$I$6,U2,1))</f>
        <v/>
      </c>
      <c r="V18" s="591"/>
      <c r="W18" s="596" t="str">
        <f>IF(入力シート!$I$6="","",MID(入力シート!$I$6,W2,1))</f>
        <v/>
      </c>
      <c r="X18" s="591"/>
      <c r="Y18" s="596" t="str">
        <f>IF(入力シート!$I$6="","",MID(入力シート!$I$6,Y2,1))</f>
        <v/>
      </c>
      <c r="Z18" s="591"/>
      <c r="AA18" s="596" t="str">
        <f>IF(入力シート!$I$6="","",MID(入力シート!$I$6,AA2,1))</f>
        <v/>
      </c>
      <c r="AB18" s="591"/>
      <c r="AC18" s="596" t="str">
        <f>IF(入力シート!$I$6="","",MID(入力シート!$I$6,AC2,1))</f>
        <v/>
      </c>
      <c r="AD18" s="591"/>
      <c r="AE18" s="596" t="str">
        <f>IF(入力シート!$I$6="","",MID(入力シート!$I$6,AE2,1))</f>
        <v/>
      </c>
      <c r="AF18" s="591"/>
      <c r="AG18" s="596" t="str">
        <f>IF(入力シート!$I$6="","",MID(入力シート!$I$6,AG2,1))</f>
        <v/>
      </c>
      <c r="AH18" s="591"/>
      <c r="AI18" s="596" t="str">
        <f>IF(入力シート!$I$6="","",MID(入力シート!$I$6,AI2,1))</f>
        <v/>
      </c>
      <c r="AJ18" s="591"/>
      <c r="AK18" s="596" t="str">
        <f>IF(入力シート!$I$6="","",MID(入力シート!$I$6,AK2,1))</f>
        <v/>
      </c>
      <c r="AL18" s="591"/>
      <c r="AM18" s="596" t="str">
        <f>IF(入力シート!$I$6="","",MID(入力シート!$I$6,AM2,1))</f>
        <v/>
      </c>
      <c r="AN18" s="591"/>
      <c r="AO18" s="596" t="str">
        <f>IF(入力シート!$I$6="","",MID(入力シート!$I$6,AO2,1))</f>
        <v/>
      </c>
      <c r="AP18" s="591"/>
      <c r="AQ18" s="596" t="str">
        <f>IF(入力シート!$I$6="","",MID(入力シート!$I$6,AQ2,1))</f>
        <v/>
      </c>
      <c r="AR18" s="591"/>
      <c r="AS18" s="596" t="str">
        <f>IF(入力シート!$I$6="","",MID(入力シート!$I$6,AS2,1))</f>
        <v/>
      </c>
      <c r="AT18" s="591"/>
      <c r="AU18" s="596" t="str">
        <f>IF(入力シート!$I$6="","",MID(入力シート!$I$6,AU2,1))</f>
        <v/>
      </c>
      <c r="AV18" s="591"/>
      <c r="AW18" s="596" t="str">
        <f>IF(入力シート!$I$6="","",MID(入力シート!$I$6,AW2,1))</f>
        <v/>
      </c>
      <c r="AX18" s="591"/>
      <c r="AY18" s="696" t="str">
        <f>IF(入力シート!$I$6="","",MID(入力シート!$I$6,AY2,1))</f>
        <v/>
      </c>
      <c r="AZ18" s="696"/>
      <c r="BA18" s="696" t="str">
        <f>IF(入力シート!$I$6="","",MID(入力シート!$I$6,BA2,1))</f>
        <v/>
      </c>
      <c r="BB18" s="696"/>
      <c r="BC18" s="696" t="str">
        <f>IF(入力シート!$I$6="","",MID(入力シート!$I$6,BC2,1))</f>
        <v/>
      </c>
      <c r="BD18" s="696"/>
      <c r="BE18" s="696" t="str">
        <f>IF(入力シート!$I$6="","",MID(入力シート!$I$6,BE2,1))</f>
        <v/>
      </c>
      <c r="BF18" s="696"/>
      <c r="BG18" s="696" t="str">
        <f>IF(入力シート!$I$6="","",MID(入力シート!$I$6,BG2,1))</f>
        <v/>
      </c>
      <c r="BH18" s="696"/>
      <c r="BI18" s="696" t="str">
        <f>IF(入力シート!$I$6="","",MID(入力シート!$I$6,BI2,1))</f>
        <v/>
      </c>
      <c r="BJ18" s="696"/>
      <c r="BK18" s="696" t="str">
        <f>IF(入力シート!$I$6="","",MID(入力シート!$I$6,BK2,1))</f>
        <v/>
      </c>
      <c r="BL18" s="696"/>
      <c r="BM18" s="696" t="str">
        <f>IF(入力シート!$I$6="","",MID(入力シート!$I$6,BM2,1))</f>
        <v/>
      </c>
      <c r="BN18" s="722"/>
      <c r="BO18" s="458"/>
      <c r="BP18" s="458"/>
    </row>
    <row r="19" spans="1:139" ht="12" customHeight="1">
      <c r="A19" s="458"/>
      <c r="B19" s="464"/>
      <c r="C19" s="484"/>
      <c r="D19" s="484"/>
      <c r="E19" s="484"/>
      <c r="F19" s="484"/>
      <c r="G19" s="484"/>
      <c r="H19" s="484"/>
      <c r="I19" s="484"/>
      <c r="J19" s="484"/>
      <c r="K19" s="521"/>
      <c r="L19" s="542"/>
      <c r="M19" s="571"/>
      <c r="N19" s="592"/>
      <c r="O19" s="597"/>
      <c r="P19" s="592"/>
      <c r="Q19" s="597"/>
      <c r="R19" s="592"/>
      <c r="S19" s="597"/>
      <c r="T19" s="592"/>
      <c r="U19" s="597"/>
      <c r="V19" s="592"/>
      <c r="W19" s="597"/>
      <c r="X19" s="592"/>
      <c r="Y19" s="597"/>
      <c r="Z19" s="592"/>
      <c r="AA19" s="597"/>
      <c r="AB19" s="592"/>
      <c r="AC19" s="597"/>
      <c r="AD19" s="592"/>
      <c r="AE19" s="597"/>
      <c r="AF19" s="592"/>
      <c r="AG19" s="597"/>
      <c r="AH19" s="592"/>
      <c r="AI19" s="597"/>
      <c r="AJ19" s="592"/>
      <c r="AK19" s="597"/>
      <c r="AL19" s="592"/>
      <c r="AM19" s="597"/>
      <c r="AN19" s="592"/>
      <c r="AO19" s="597"/>
      <c r="AP19" s="592"/>
      <c r="AQ19" s="597"/>
      <c r="AR19" s="592"/>
      <c r="AS19" s="597"/>
      <c r="AT19" s="592"/>
      <c r="AU19" s="597"/>
      <c r="AV19" s="592"/>
      <c r="AW19" s="597"/>
      <c r="AX19" s="592"/>
      <c r="AY19" s="697"/>
      <c r="AZ19" s="697"/>
      <c r="BA19" s="697"/>
      <c r="BB19" s="697"/>
      <c r="BC19" s="697"/>
      <c r="BD19" s="697"/>
      <c r="BE19" s="697"/>
      <c r="BF19" s="697"/>
      <c r="BG19" s="697"/>
      <c r="BH19" s="697"/>
      <c r="BI19" s="697"/>
      <c r="BJ19" s="697"/>
      <c r="BK19" s="697"/>
      <c r="BL19" s="697"/>
      <c r="BM19" s="697"/>
      <c r="BN19" s="723"/>
      <c r="BO19" s="458"/>
      <c r="BP19" s="458"/>
    </row>
    <row r="20" spans="1:139" ht="12" customHeight="1">
      <c r="A20" s="458"/>
      <c r="B20" s="462" t="s">
        <v>76</v>
      </c>
      <c r="C20" s="483"/>
      <c r="D20" s="483"/>
      <c r="E20" s="483"/>
      <c r="F20" s="483"/>
      <c r="G20" s="483"/>
      <c r="H20" s="483"/>
      <c r="I20" s="483"/>
      <c r="J20" s="483"/>
      <c r="K20" s="483"/>
      <c r="L20" s="543" t="s">
        <v>20</v>
      </c>
      <c r="M20" s="572"/>
      <c r="N20" s="572"/>
      <c r="O20" s="572"/>
      <c r="P20" s="599"/>
      <c r="Q20" s="618" t="str">
        <f>IF(入力シート!$I$10="","",MID(入力シート!$I$10,M1,1))</f>
        <v/>
      </c>
      <c r="R20" s="631" t="str">
        <f>IF(入力シート!$I$10="","",MID(入力シート!$I$10,N1,1))</f>
        <v/>
      </c>
      <c r="S20" s="631" t="str">
        <f>IF(入力シート!$I$10="","",MID(入力シート!$I$10,O1,1))</f>
        <v/>
      </c>
      <c r="T20" s="631" t="str">
        <f>IF(入力シート!$I$10="","",MID(入力シート!$I$10,P1,1))</f>
        <v/>
      </c>
      <c r="U20" s="631" t="str">
        <f>IF(入力シート!$I$10="","",MID(入力シート!$I$10,Q1,1))</f>
        <v/>
      </c>
      <c r="V20" s="631" t="str">
        <f>IF(入力シート!$I$10="","",MID(入力シート!$I$10,R1,1))</f>
        <v/>
      </c>
      <c r="W20" s="631" t="str">
        <f>IF(入力シート!$I$10="","",MID(入力シート!$I$10,S1,1))</f>
        <v/>
      </c>
      <c r="X20" s="631" t="str">
        <f>IF(入力シート!$I$10="","",MID(入力シート!$I$10,T1,1))</f>
        <v/>
      </c>
      <c r="Y20" s="631" t="str">
        <f>IF(入力シート!$I$10="","",MID(入力シート!$I$10,U1,1))</f>
        <v/>
      </c>
      <c r="Z20" s="631" t="str">
        <f>IF(入力シート!$I$10="","",MID(入力シート!$I$10,V1,1))</f>
        <v/>
      </c>
      <c r="AA20" s="631" t="str">
        <f>IF(入力シート!$I$10="","",MID(入力シート!$I$10,W1,1))</f>
        <v/>
      </c>
      <c r="AB20" s="631" t="str">
        <f>IF(入力シート!$I$10="","",MID(入力シート!$I$10,X1,1))</f>
        <v/>
      </c>
      <c r="AC20" s="631" t="str">
        <f>IF(入力シート!$I$10="","",MID(入力シート!$I$10,Y1,1))</f>
        <v/>
      </c>
      <c r="AD20" s="631" t="str">
        <f>IF(入力シート!$I$10="","",MID(入力シート!$I$10,Z1,1))</f>
        <v/>
      </c>
      <c r="AE20" s="631" t="str">
        <f>IF(入力シート!$I$10="","",MID(入力シート!$I$10,AA1,1))</f>
        <v/>
      </c>
      <c r="AF20" s="631" t="str">
        <f>IF(入力シート!$I$10="","",MID(入力シート!$I$10,AB1,1))</f>
        <v/>
      </c>
      <c r="AG20" s="631" t="str">
        <f>IF(入力シート!$I$10="","",MID(入力シート!$I$10,AC1,1))</f>
        <v/>
      </c>
      <c r="AH20" s="631" t="str">
        <f>IF(入力シート!$I$10="","",MID(入力シート!$I$10,AD1,1))</f>
        <v/>
      </c>
      <c r="AI20" s="631" t="str">
        <f>IF(入力シート!$I$10="","",MID(入力シート!$I$10,AE1,1))</f>
        <v/>
      </c>
      <c r="AJ20" s="631" t="str">
        <f>IF(入力シート!$I$10="","",MID(入力シート!$I$10,AF1,1))</f>
        <v/>
      </c>
      <c r="AK20" s="631" t="str">
        <f>IF(入力シート!$I$10="","",MID(入力シート!$I$10,AG1,1))</f>
        <v/>
      </c>
      <c r="AL20" s="631" t="str">
        <f>IF(入力シート!$I$10="","",MID(入力シート!$I$10,AH1,1))</f>
        <v/>
      </c>
      <c r="AM20" s="631" t="str">
        <f>IF(入力シート!$I$10="","",MID(入力シート!$I$10,AI1,1))</f>
        <v/>
      </c>
      <c r="AN20" s="631" t="str">
        <f>IF(入力シート!$I$10="","",MID(入力シート!$I$10,AJ1,1))</f>
        <v/>
      </c>
      <c r="AO20" s="631" t="str">
        <f>IF(入力シート!$I$10="","",MID(入力シート!$I$10,AK1,1))</f>
        <v/>
      </c>
      <c r="AP20" s="631" t="str">
        <f>IF(入力シート!$I$10="","",MID(入力シート!$I$10,AL1,1))</f>
        <v/>
      </c>
      <c r="AQ20" s="631" t="str">
        <f>IF(入力シート!$I$10="","",MID(入力シート!$I$10,AM1,1))</f>
        <v/>
      </c>
      <c r="AR20" s="631" t="str">
        <f>IF(入力シート!$I$10="","",MID(入力シート!$I$10,AN1,1))</f>
        <v/>
      </c>
      <c r="AS20" s="589" t="str">
        <f>IF(入力シート!$I$10="","",MID(入力シート!$I$10,AO1,1))</f>
        <v/>
      </c>
      <c r="AT20" s="682" t="str">
        <f>IF(入力シート!$I$10="","",MID(入力シート!$I$10,AP1,1))</f>
        <v/>
      </c>
      <c r="AU20" s="457"/>
      <c r="AV20" s="457"/>
      <c r="AW20" s="457"/>
      <c r="AX20" s="457"/>
      <c r="AY20" s="457"/>
      <c r="AZ20" s="457"/>
      <c r="BA20" s="457"/>
      <c r="BB20" s="457"/>
      <c r="BC20" s="457"/>
      <c r="BD20" s="458"/>
      <c r="BE20" s="458"/>
      <c r="BF20" s="458"/>
      <c r="BG20" s="458"/>
      <c r="BH20" s="458"/>
      <c r="BI20" s="458"/>
      <c r="BJ20" s="458"/>
      <c r="BK20" s="458"/>
      <c r="BL20" s="458"/>
      <c r="BM20" s="458"/>
      <c r="BN20" s="458"/>
      <c r="BO20" s="458"/>
      <c r="BP20" s="458"/>
    </row>
    <row r="21" spans="1:139" ht="12" customHeight="1">
      <c r="A21" s="458"/>
      <c r="B21" s="462"/>
      <c r="C21" s="483"/>
      <c r="D21" s="483"/>
      <c r="E21" s="483"/>
      <c r="F21" s="483"/>
      <c r="G21" s="483"/>
      <c r="H21" s="483"/>
      <c r="I21" s="483"/>
      <c r="J21" s="483"/>
      <c r="K21" s="483"/>
      <c r="L21" s="544"/>
      <c r="M21" s="573"/>
      <c r="N21" s="573"/>
      <c r="O21" s="573"/>
      <c r="P21" s="600"/>
      <c r="Q21" s="618"/>
      <c r="R21" s="631"/>
      <c r="S21" s="631"/>
      <c r="T21" s="631"/>
      <c r="U21" s="631"/>
      <c r="V21" s="631"/>
      <c r="W21" s="631"/>
      <c r="X21" s="631"/>
      <c r="Y21" s="631"/>
      <c r="Z21" s="631"/>
      <c r="AA21" s="631"/>
      <c r="AB21" s="631"/>
      <c r="AC21" s="631"/>
      <c r="AD21" s="631"/>
      <c r="AE21" s="631"/>
      <c r="AF21" s="631"/>
      <c r="AG21" s="631"/>
      <c r="AH21" s="631"/>
      <c r="AI21" s="631"/>
      <c r="AJ21" s="631"/>
      <c r="AK21" s="631"/>
      <c r="AL21" s="631"/>
      <c r="AM21" s="631"/>
      <c r="AN21" s="631"/>
      <c r="AO21" s="631"/>
      <c r="AP21" s="631"/>
      <c r="AQ21" s="631"/>
      <c r="AR21" s="631"/>
      <c r="AS21" s="635"/>
      <c r="AT21" s="683"/>
      <c r="AU21" s="457"/>
      <c r="AV21" s="457"/>
      <c r="AW21" s="457"/>
      <c r="AX21" s="457"/>
      <c r="AY21" s="457"/>
      <c r="AZ21" s="457"/>
      <c r="BA21" s="457"/>
      <c r="BB21" s="457"/>
      <c r="BC21" s="457"/>
      <c r="BD21" s="457"/>
      <c r="BE21" s="470" t="s">
        <v>84</v>
      </c>
      <c r="BF21" s="470"/>
      <c r="BG21" s="470"/>
      <c r="BH21" s="470"/>
      <c r="BI21" s="470"/>
      <c r="BJ21" s="470"/>
      <c r="BK21" s="470"/>
      <c r="BL21" s="470"/>
      <c r="BM21" s="458"/>
      <c r="BN21" s="458"/>
      <c r="BO21" s="458"/>
      <c r="BP21" s="458"/>
    </row>
    <row r="22" spans="1:139" ht="12" customHeight="1">
      <c r="A22" s="458"/>
      <c r="B22" s="462"/>
      <c r="C22" s="483"/>
      <c r="D22" s="483"/>
      <c r="E22" s="483"/>
      <c r="F22" s="483"/>
      <c r="G22" s="483"/>
      <c r="H22" s="483"/>
      <c r="I22" s="483"/>
      <c r="J22" s="483"/>
      <c r="K22" s="483"/>
      <c r="L22" s="543" t="s">
        <v>89</v>
      </c>
      <c r="M22" s="572"/>
      <c r="N22" s="572"/>
      <c r="O22" s="572"/>
      <c r="P22" s="599"/>
      <c r="Q22" s="619" t="str">
        <f>IF(入力シート!$I$9="","",MID(入力シート!$I$9,M2,1))</f>
        <v/>
      </c>
      <c r="R22" s="594"/>
      <c r="S22" s="637" t="str">
        <f>IF(入力シート!$I$9="","",MID(入力シート!$I$9,O2,1))</f>
        <v/>
      </c>
      <c r="T22" s="594"/>
      <c r="U22" s="637" t="str">
        <f>IF(入力シート!$I$9="","",MID(入力シート!$I$9,Q2,1))</f>
        <v/>
      </c>
      <c r="V22" s="594"/>
      <c r="W22" s="637" t="str">
        <f>IF(入力シート!$I$9="","",MID(入力シート!$I$9,S2,1))</f>
        <v/>
      </c>
      <c r="X22" s="594"/>
      <c r="Y22" s="654" t="str">
        <f>IF(入力シート!$I$9="","",MID(入力シート!$I$9,U2,1))</f>
        <v/>
      </c>
      <c r="Z22" s="654"/>
      <c r="AA22" s="654" t="str">
        <f>IF(入力シート!$I$9="","",MID(入力シート!$I$9,W2,1))</f>
        <v/>
      </c>
      <c r="AB22" s="654"/>
      <c r="AC22" s="654" t="str">
        <f>IF(入力シート!$I$9="","",MID(入力シート!$I$9,Y2,1))</f>
        <v/>
      </c>
      <c r="AD22" s="654"/>
      <c r="AE22" s="654" t="str">
        <f>IF(入力シート!$I$9="","",MID(入力シート!$I$9,AA2,1))</f>
        <v/>
      </c>
      <c r="AF22" s="654"/>
      <c r="AG22" s="654" t="str">
        <f>IF(入力シート!$I$9="","",MID(入力シート!$I$9,AC2,1))</f>
        <v/>
      </c>
      <c r="AH22" s="654"/>
      <c r="AI22" s="654" t="str">
        <f>IF(入力シート!$I$9="","",MID(入力シート!$I$9,AE2,1))</f>
        <v/>
      </c>
      <c r="AJ22" s="654"/>
      <c r="AK22" s="654" t="str">
        <f>IF(入力シート!$I$9="","",MID(入力シート!$I$9,AG2,1))</f>
        <v/>
      </c>
      <c r="AL22" s="654"/>
      <c r="AM22" s="654" t="str">
        <f>IF(入力シート!$I$9="","",MID(入力シート!$I$9,AI2,1))</f>
        <v/>
      </c>
      <c r="AN22" s="654"/>
      <c r="AO22" s="654" t="str">
        <f>IF(入力シート!$I$9="","",MID(入力シート!$I$9,AK2,1))</f>
        <v/>
      </c>
      <c r="AP22" s="654"/>
      <c r="AQ22" s="654" t="str">
        <f>IF(入力シート!$I$9="","",MID(入力シート!$I$9,AM2,1))</f>
        <v/>
      </c>
      <c r="AR22" s="654"/>
      <c r="AS22" s="598" t="str">
        <f>IF(入力シート!$I$9="","",MID(入力シート!$I$9,AO2,1))</f>
        <v/>
      </c>
      <c r="AT22" s="670"/>
      <c r="AU22" s="457"/>
      <c r="AV22" s="457"/>
      <c r="AW22" s="457"/>
      <c r="AX22" s="457"/>
      <c r="AY22" s="457"/>
      <c r="AZ22" s="457"/>
      <c r="BA22" s="457"/>
      <c r="BB22" s="457"/>
      <c r="BC22" s="457"/>
      <c r="BD22" s="458"/>
      <c r="BE22" s="709"/>
      <c r="BF22" s="241" t="s">
        <v>85</v>
      </c>
      <c r="BG22" s="241"/>
      <c r="BH22" s="241"/>
      <c r="BI22" s="241" t="s">
        <v>32</v>
      </c>
      <c r="BJ22" s="241"/>
      <c r="BK22" s="458"/>
      <c r="BL22" s="458"/>
      <c r="BM22" s="458"/>
      <c r="BN22" s="458"/>
      <c r="BO22" s="458"/>
      <c r="BP22" s="458"/>
    </row>
    <row r="23" spans="1:139" ht="12" customHeight="1">
      <c r="A23" s="458"/>
      <c r="B23" s="462"/>
      <c r="C23" s="483"/>
      <c r="D23" s="483"/>
      <c r="E23" s="483"/>
      <c r="F23" s="483"/>
      <c r="G23" s="483"/>
      <c r="H23" s="483"/>
      <c r="I23" s="483"/>
      <c r="J23" s="483"/>
      <c r="K23" s="483"/>
      <c r="L23" s="544"/>
      <c r="M23" s="573"/>
      <c r="N23" s="573"/>
      <c r="O23" s="573"/>
      <c r="P23" s="600"/>
      <c r="Q23" s="619"/>
      <c r="R23" s="594"/>
      <c r="S23" s="637"/>
      <c r="T23" s="594"/>
      <c r="U23" s="637"/>
      <c r="V23" s="594"/>
      <c r="W23" s="637"/>
      <c r="X23" s="594"/>
      <c r="Y23" s="654"/>
      <c r="Z23" s="654"/>
      <c r="AA23" s="654"/>
      <c r="AB23" s="654"/>
      <c r="AC23" s="654"/>
      <c r="AD23" s="654"/>
      <c r="AE23" s="654"/>
      <c r="AF23" s="654"/>
      <c r="AG23" s="654"/>
      <c r="AH23" s="654"/>
      <c r="AI23" s="654"/>
      <c r="AJ23" s="654"/>
      <c r="AK23" s="654"/>
      <c r="AL23" s="654"/>
      <c r="AM23" s="654"/>
      <c r="AN23" s="654"/>
      <c r="AO23" s="654"/>
      <c r="AP23" s="654"/>
      <c r="AQ23" s="654"/>
      <c r="AR23" s="654"/>
      <c r="AS23" s="597"/>
      <c r="AT23" s="671"/>
      <c r="AU23" s="470"/>
      <c r="AV23" s="470"/>
      <c r="AW23" s="470"/>
      <c r="AX23" s="470"/>
      <c r="AY23" s="470"/>
      <c r="AZ23" s="470"/>
      <c r="BA23" s="470"/>
      <c r="BB23" s="470"/>
      <c r="BC23" s="470"/>
      <c r="BD23" s="470"/>
      <c r="BE23" s="709"/>
      <c r="BF23" s="241" t="s">
        <v>86</v>
      </c>
      <c r="BG23" s="241"/>
      <c r="BH23" s="241"/>
      <c r="BI23" s="241" t="s">
        <v>279</v>
      </c>
      <c r="BJ23" s="241"/>
      <c r="BK23" s="458"/>
      <c r="BL23" s="458"/>
      <c r="BM23" s="458"/>
      <c r="BN23" s="458"/>
      <c r="BO23" s="458"/>
      <c r="BP23" s="458"/>
    </row>
    <row r="24" spans="1:139" ht="12" customHeight="1">
      <c r="A24" s="458"/>
      <c r="B24" s="462"/>
      <c r="C24" s="483"/>
      <c r="D24" s="483"/>
      <c r="E24" s="483"/>
      <c r="F24" s="483"/>
      <c r="G24" s="483"/>
      <c r="H24" s="483"/>
      <c r="I24" s="483"/>
      <c r="J24" s="483"/>
      <c r="K24" s="483"/>
      <c r="L24" s="545" t="s">
        <v>97</v>
      </c>
      <c r="M24" s="574"/>
      <c r="N24" s="574"/>
      <c r="O24" s="574"/>
      <c r="P24" s="601"/>
      <c r="Q24" s="570" t="str">
        <f>IF(入力シート!$I$8="","",MID(入力シート!$I$8,M2,1))</f>
        <v/>
      </c>
      <c r="R24" s="591"/>
      <c r="S24" s="596" t="str">
        <f>IF(入力シート!$I$8="","",MID(入力シート!$I$8,O2,1))</f>
        <v/>
      </c>
      <c r="T24" s="591"/>
      <c r="U24" s="596" t="str">
        <f>IF(入力シート!$I$8="","",MID(入力シート!$I$8,Q2,1))</f>
        <v/>
      </c>
      <c r="V24" s="591"/>
      <c r="W24" s="596" t="str">
        <f>IF(入力シート!$I$8="","",MID(入力シート!$I$8,S2,1))</f>
        <v/>
      </c>
      <c r="X24" s="591"/>
      <c r="Y24" s="643" t="str">
        <f>IF(入力シート!$I$8="","",MID(入力シート!$I$8,U2,1))</f>
        <v/>
      </c>
      <c r="Z24" s="643"/>
      <c r="AA24" s="643" t="str">
        <f>IF(入力シート!$I$8="","",MID(入力シート!$I$8,W2,1))</f>
        <v/>
      </c>
      <c r="AB24" s="643"/>
      <c r="AC24" s="643" t="str">
        <f>IF(入力シート!$I$8="","",MID(入力シート!$I$8,Y2,1))</f>
        <v/>
      </c>
      <c r="AD24" s="643"/>
      <c r="AE24" s="643" t="str">
        <f>IF(入力シート!$I$8="","",MID(入力シート!$I$8,AA2,1))</f>
        <v/>
      </c>
      <c r="AF24" s="643"/>
      <c r="AG24" s="596" t="str">
        <f>IF(入力シート!$I$8="","",MID(入力シート!$I$8,AC2,1))</f>
        <v/>
      </c>
      <c r="AH24" s="591"/>
      <c r="AI24" s="596" t="str">
        <f>IF(入力シート!$I$8="","",MID(入力シート!$I$8,AE2,1))</f>
        <v/>
      </c>
      <c r="AJ24" s="591"/>
      <c r="AK24" s="643" t="str">
        <f>IF(入力シート!$I$8="","",MID(入力シート!$I$8,AG2,1))</f>
        <v/>
      </c>
      <c r="AL24" s="643"/>
      <c r="AM24" s="643" t="str">
        <f>IF(入力シート!$I$8="","",MID(入力シート!$I$8,AI2,1))</f>
        <v/>
      </c>
      <c r="AN24" s="643"/>
      <c r="AO24" s="643" t="str">
        <f>IF(入力シート!$I$8="","",MID(入力シート!$I$8,AK2,1))</f>
        <v/>
      </c>
      <c r="AP24" s="643"/>
      <c r="AQ24" s="643" t="str">
        <f>IF(入力シート!$I$8="","",MID(入力シート!$I$8,AM2,1))</f>
        <v/>
      </c>
      <c r="AR24" s="643"/>
      <c r="AS24" s="598" t="str">
        <f>IF(入力シート!$I$8="","",MID(入力シート!$I$8,AO2,1))</f>
        <v/>
      </c>
      <c r="AT24" s="670"/>
      <c r="AU24" s="470"/>
      <c r="AV24" s="470"/>
      <c r="AW24" s="470"/>
      <c r="AX24" s="470"/>
      <c r="AY24" s="470"/>
      <c r="AZ24" s="470"/>
      <c r="BA24" s="470"/>
      <c r="BB24" s="470"/>
      <c r="BC24" s="470"/>
      <c r="BD24" s="470"/>
      <c r="BE24" s="470"/>
      <c r="BF24" s="241" t="s">
        <v>46</v>
      </c>
      <c r="BG24" s="241"/>
      <c r="BH24" s="241"/>
      <c r="BI24" s="241" t="s">
        <v>175</v>
      </c>
      <c r="BJ24" s="241"/>
      <c r="BK24" s="458"/>
      <c r="BL24" s="458"/>
      <c r="BM24" s="458"/>
      <c r="BN24" s="458"/>
      <c r="BO24" s="458"/>
      <c r="BP24" s="458"/>
    </row>
    <row r="25" spans="1:139" ht="12" customHeight="1">
      <c r="A25" s="458"/>
      <c r="B25" s="465"/>
      <c r="C25" s="486"/>
      <c r="D25" s="486"/>
      <c r="E25" s="486"/>
      <c r="F25" s="486"/>
      <c r="G25" s="486"/>
      <c r="H25" s="486"/>
      <c r="I25" s="486"/>
      <c r="J25" s="486"/>
      <c r="K25" s="486"/>
      <c r="L25" s="546"/>
      <c r="M25" s="575"/>
      <c r="N25" s="575"/>
      <c r="O25" s="575"/>
      <c r="P25" s="602"/>
      <c r="Q25" s="571"/>
      <c r="R25" s="592"/>
      <c r="S25" s="597"/>
      <c r="T25" s="592"/>
      <c r="U25" s="597"/>
      <c r="V25" s="592"/>
      <c r="W25" s="597"/>
      <c r="X25" s="592"/>
      <c r="Y25" s="634"/>
      <c r="Z25" s="634"/>
      <c r="AA25" s="634"/>
      <c r="AB25" s="634"/>
      <c r="AC25" s="634"/>
      <c r="AD25" s="634"/>
      <c r="AE25" s="634"/>
      <c r="AF25" s="634"/>
      <c r="AG25" s="597"/>
      <c r="AH25" s="592"/>
      <c r="AI25" s="597"/>
      <c r="AJ25" s="592"/>
      <c r="AK25" s="634"/>
      <c r="AL25" s="634"/>
      <c r="AM25" s="634"/>
      <c r="AN25" s="634"/>
      <c r="AO25" s="634"/>
      <c r="AP25" s="634"/>
      <c r="AQ25" s="634"/>
      <c r="AR25" s="634"/>
      <c r="AS25" s="597"/>
      <c r="AT25" s="671"/>
      <c r="AU25" s="470"/>
      <c r="AV25" s="470"/>
      <c r="AW25" s="470"/>
      <c r="AX25" s="470"/>
      <c r="AY25" s="470"/>
      <c r="AZ25" s="470"/>
      <c r="BA25" s="470"/>
      <c r="BB25" s="470"/>
      <c r="BC25" s="470"/>
      <c r="BD25" s="470"/>
      <c r="BE25" s="470"/>
      <c r="BF25" s="241" t="s">
        <v>91</v>
      </c>
      <c r="BG25" s="241"/>
      <c r="BH25" s="241"/>
      <c r="BI25" s="241" t="s">
        <v>93</v>
      </c>
      <c r="BJ25" s="241"/>
      <c r="BK25" s="458"/>
      <c r="BL25" s="458"/>
      <c r="BM25" s="458"/>
      <c r="BN25" s="458"/>
      <c r="BO25" s="458"/>
      <c r="BP25" s="458"/>
    </row>
    <row r="26" spans="1:139" ht="12" customHeight="1">
      <c r="A26" s="458"/>
      <c r="B26" s="461" t="s">
        <v>60</v>
      </c>
      <c r="C26" s="482"/>
      <c r="D26" s="482"/>
      <c r="E26" s="482"/>
      <c r="F26" s="482"/>
      <c r="G26" s="482"/>
      <c r="H26" s="482"/>
      <c r="I26" s="482"/>
      <c r="J26" s="482"/>
      <c r="K26" s="522"/>
      <c r="L26" s="547" t="s">
        <v>11</v>
      </c>
      <c r="M26" s="576"/>
      <c r="N26" s="576"/>
      <c r="O26" s="576"/>
      <c r="P26" s="603"/>
      <c r="Q26" s="620" t="str">
        <f>IF(入力シート!$I$11="","",MID(入力シート!$I$11,1,1))</f>
        <v/>
      </c>
      <c r="R26" s="593"/>
      <c r="S26" s="598" t="str">
        <f>IF(入力シート!$I$11="","",MID(入力シート!$I$11,2,1))</f>
        <v/>
      </c>
      <c r="T26" s="593"/>
      <c r="U26" s="598" t="str">
        <f>IF(入力シート!$I$11="","",MID(入力シート!$I$11,3,1))</f>
        <v/>
      </c>
      <c r="V26" s="593"/>
      <c r="W26" s="648" t="s">
        <v>142</v>
      </c>
      <c r="X26" s="650"/>
      <c r="Y26" s="633" t="str">
        <f>IF(入力シート!$L$11="","",MID(入力シート!$L$11,1,1))</f>
        <v/>
      </c>
      <c r="Z26" s="633"/>
      <c r="AA26" s="633" t="str">
        <f>IF(入力シート!$L$11="","",MID(入力シート!$L$11,2,1))</f>
        <v/>
      </c>
      <c r="AB26" s="633"/>
      <c r="AC26" s="633" t="str">
        <f>IF(入力シート!$L$11="","",MID(入力シート!$L$11,3,1))</f>
        <v/>
      </c>
      <c r="AD26" s="633"/>
      <c r="AE26" s="633" t="str">
        <f>IF(入力シート!$L$11="","",MID(入力シート!$L$11,4,1))</f>
        <v/>
      </c>
      <c r="AF26" s="657"/>
      <c r="AG26" s="458"/>
      <c r="AH26" s="458"/>
      <c r="AI26" s="458"/>
      <c r="AJ26" s="458"/>
      <c r="AK26" s="458"/>
      <c r="AL26" s="458"/>
      <c r="AM26" s="458"/>
      <c r="AN26" s="458"/>
      <c r="AO26" s="458"/>
      <c r="AP26" s="458"/>
      <c r="AQ26" s="458"/>
      <c r="AR26" s="458"/>
      <c r="AS26" s="458"/>
      <c r="AT26" s="458"/>
      <c r="AU26" s="458"/>
      <c r="AV26" s="458"/>
      <c r="AW26" s="458"/>
      <c r="AX26" s="458"/>
      <c r="AY26" s="458"/>
      <c r="AZ26" s="458"/>
      <c r="BA26" s="458"/>
      <c r="BB26" s="458"/>
      <c r="BC26" s="458"/>
      <c r="BD26" s="458"/>
      <c r="BE26" s="458"/>
      <c r="BF26" s="241" t="s">
        <v>98</v>
      </c>
      <c r="BG26" s="241"/>
      <c r="BH26" s="241"/>
      <c r="BI26" s="241" t="s">
        <v>72</v>
      </c>
      <c r="BJ26" s="241"/>
      <c r="BK26" s="458"/>
      <c r="BL26" s="458"/>
      <c r="BM26" s="458"/>
      <c r="BN26" s="458"/>
      <c r="BO26" s="458"/>
      <c r="BP26" s="458"/>
    </row>
    <row r="27" spans="1:139" ht="12" customHeight="1">
      <c r="A27" s="458"/>
      <c r="B27" s="462"/>
      <c r="C27" s="483"/>
      <c r="D27" s="483"/>
      <c r="E27" s="483"/>
      <c r="F27" s="483"/>
      <c r="G27" s="483"/>
      <c r="H27" s="483"/>
      <c r="I27" s="483"/>
      <c r="J27" s="483"/>
      <c r="K27" s="523"/>
      <c r="L27" s="548"/>
      <c r="M27" s="577"/>
      <c r="N27" s="577"/>
      <c r="O27" s="577"/>
      <c r="P27" s="604"/>
      <c r="Q27" s="621"/>
      <c r="R27" s="632"/>
      <c r="S27" s="638"/>
      <c r="T27" s="632"/>
      <c r="U27" s="638"/>
      <c r="V27" s="632"/>
      <c r="W27" s="649"/>
      <c r="X27" s="651"/>
      <c r="Y27" s="655"/>
      <c r="Z27" s="655"/>
      <c r="AA27" s="655"/>
      <c r="AB27" s="655"/>
      <c r="AC27" s="655"/>
      <c r="AD27" s="655"/>
      <c r="AE27" s="655"/>
      <c r="AF27" s="658"/>
      <c r="AG27" s="555"/>
      <c r="AH27" s="555"/>
      <c r="AI27" s="555"/>
      <c r="AJ27" s="555"/>
      <c r="AK27" s="555"/>
      <c r="AL27" s="555"/>
      <c r="AM27" s="555"/>
      <c r="AN27" s="555"/>
      <c r="AO27" s="555"/>
      <c r="AP27" s="555"/>
      <c r="AQ27" s="555"/>
      <c r="AR27" s="458"/>
      <c r="AS27" s="458"/>
      <c r="AT27" s="458"/>
      <c r="AU27" s="458"/>
      <c r="AV27" s="458"/>
      <c r="AW27" s="458"/>
      <c r="AX27" s="458"/>
      <c r="AY27" s="555"/>
      <c r="AZ27" s="555"/>
      <c r="BA27" s="555"/>
      <c r="BB27" s="555"/>
      <c r="BC27" s="457"/>
      <c r="BD27" s="457"/>
      <c r="BE27" s="458"/>
      <c r="BF27" s="241" t="s">
        <v>99</v>
      </c>
      <c r="BG27" s="241"/>
      <c r="BH27" s="241"/>
      <c r="BI27" s="241" t="s">
        <v>66</v>
      </c>
      <c r="BJ27" s="241"/>
      <c r="BK27" s="458"/>
      <c r="BL27" s="458"/>
      <c r="BM27" s="458"/>
      <c r="BN27" s="458"/>
      <c r="BO27" s="458"/>
      <c r="BP27" s="458"/>
    </row>
    <row r="28" spans="1:139" ht="12" customHeight="1">
      <c r="A28" s="458"/>
      <c r="B28" s="462"/>
      <c r="C28" s="483"/>
      <c r="D28" s="483"/>
      <c r="E28" s="483"/>
      <c r="F28" s="483"/>
      <c r="G28" s="483"/>
      <c r="H28" s="483"/>
      <c r="I28" s="483"/>
      <c r="J28" s="483"/>
      <c r="K28" s="523"/>
      <c r="L28" s="547" t="s">
        <v>19</v>
      </c>
      <c r="M28" s="576"/>
      <c r="N28" s="576"/>
      <c r="O28" s="576"/>
      <c r="P28" s="603"/>
      <c r="Q28" s="622" t="str">
        <f>IF(入力シート!$I$14="","",MID(入力シート!$I$14,M2,1))</f>
        <v/>
      </c>
      <c r="R28" s="593"/>
      <c r="S28" s="598" t="str">
        <f>IF(入力シート!$I$14="","",MID(入力シート!$I$14,O2,1))</f>
        <v/>
      </c>
      <c r="T28" s="593"/>
      <c r="U28" s="598" t="str">
        <f>IF(入力シート!$I$14="","",MID(入力シート!$I$14,Q2,1))</f>
        <v/>
      </c>
      <c r="V28" s="593"/>
      <c r="W28" s="598" t="str">
        <f>IF(入力シート!$I$14="","",MID(入力シート!$I$14,S2,1))</f>
        <v/>
      </c>
      <c r="X28" s="593"/>
      <c r="Y28" s="633" t="str">
        <f>IF(入力シート!$I$14="","",MID(入力シート!$I$14,U2,1))</f>
        <v/>
      </c>
      <c r="Z28" s="633"/>
      <c r="AA28" s="633" t="str">
        <f>IF(入力シート!$I$14="","",MID(入力シート!$I$14,W2,1))</f>
        <v/>
      </c>
      <c r="AB28" s="633"/>
      <c r="AC28" s="633" t="str">
        <f>IF(入力シート!$I$14="","",MID(入力シート!$I$14,Y2,1))</f>
        <v/>
      </c>
      <c r="AD28" s="633"/>
      <c r="AE28" s="633" t="str">
        <f>IF(入力シート!$I$14="","",MID(入力シート!$I$14,AA2,1))</f>
        <v/>
      </c>
      <c r="AF28" s="633"/>
      <c r="AG28" s="633" t="str">
        <f>IF(入力シート!$I$14="","",MID(入力シート!$I$14,AC2,1))</f>
        <v/>
      </c>
      <c r="AH28" s="633"/>
      <c r="AI28" s="633" t="str">
        <f>IF(入力シート!$I$14="","",MID(入力シート!$I$14,AE2,1))</f>
        <v/>
      </c>
      <c r="AJ28" s="633"/>
      <c r="AK28" s="633" t="str">
        <f>IF(入力シート!$I$14="","",MID(入力シート!$I$14,AG2,1))</f>
        <v/>
      </c>
      <c r="AL28" s="633"/>
      <c r="AM28" s="633" t="str">
        <f>IF(入力シート!$I$14="","",MID(入力シート!$I$14,AI2,1))</f>
        <v/>
      </c>
      <c r="AN28" s="633"/>
      <c r="AO28" s="598" t="str">
        <f>IF(入力シート!$I$14="","",MID(入力シート!$I$14,AK2,1))</f>
        <v/>
      </c>
      <c r="AP28" s="670"/>
      <c r="AQ28" s="458"/>
      <c r="AR28" s="458"/>
      <c r="AS28" s="458"/>
      <c r="AT28" s="458"/>
      <c r="AU28" s="458"/>
      <c r="AV28" s="458"/>
      <c r="AW28" s="458"/>
      <c r="AX28" s="458"/>
      <c r="AY28" s="458"/>
      <c r="AZ28" s="458"/>
      <c r="BA28" s="458"/>
      <c r="BB28" s="458"/>
      <c r="BC28" s="458"/>
      <c r="BD28" s="458"/>
      <c r="BE28" s="458"/>
      <c r="BF28" s="241" t="s">
        <v>39</v>
      </c>
      <c r="BG28" s="241"/>
      <c r="BH28" s="241"/>
      <c r="BI28" s="241" t="s">
        <v>27</v>
      </c>
      <c r="BJ28" s="241"/>
      <c r="BK28" s="458"/>
      <c r="BL28" s="458"/>
      <c r="BM28" s="458"/>
      <c r="BN28" s="458"/>
      <c r="BO28" s="458"/>
      <c r="BP28" s="458"/>
    </row>
    <row r="29" spans="1:139" ht="12" customHeight="1">
      <c r="A29" s="458"/>
      <c r="B29" s="462"/>
      <c r="C29" s="483"/>
      <c r="D29" s="483"/>
      <c r="E29" s="483"/>
      <c r="F29" s="483"/>
      <c r="G29" s="483"/>
      <c r="H29" s="483"/>
      <c r="I29" s="483"/>
      <c r="J29" s="483"/>
      <c r="K29" s="523"/>
      <c r="L29" s="548"/>
      <c r="M29" s="577"/>
      <c r="N29" s="577"/>
      <c r="O29" s="577"/>
      <c r="P29" s="604"/>
      <c r="Q29" s="623"/>
      <c r="R29" s="592"/>
      <c r="S29" s="597"/>
      <c r="T29" s="592"/>
      <c r="U29" s="597"/>
      <c r="V29" s="592"/>
      <c r="W29" s="597"/>
      <c r="X29" s="592"/>
      <c r="Y29" s="634"/>
      <c r="Z29" s="634"/>
      <c r="AA29" s="634"/>
      <c r="AB29" s="634"/>
      <c r="AC29" s="634"/>
      <c r="AD29" s="634"/>
      <c r="AE29" s="634"/>
      <c r="AF29" s="634"/>
      <c r="AG29" s="634"/>
      <c r="AH29" s="634"/>
      <c r="AI29" s="634"/>
      <c r="AJ29" s="634"/>
      <c r="AK29" s="634"/>
      <c r="AL29" s="634"/>
      <c r="AM29" s="634"/>
      <c r="AN29" s="634"/>
      <c r="AO29" s="597"/>
      <c r="AP29" s="671"/>
      <c r="AQ29" s="458"/>
      <c r="AR29" s="458"/>
      <c r="AS29" s="458"/>
      <c r="AT29" s="458"/>
      <c r="AU29" s="458"/>
      <c r="AV29" s="458"/>
      <c r="AW29" s="458"/>
      <c r="AX29" s="458"/>
      <c r="AY29" s="458"/>
      <c r="AZ29" s="458"/>
      <c r="BA29" s="458"/>
      <c r="BB29" s="458"/>
      <c r="BC29" s="458"/>
      <c r="BD29" s="458"/>
      <c r="BE29" s="458"/>
      <c r="BF29" s="458"/>
      <c r="BG29" s="458"/>
      <c r="BH29" s="458"/>
      <c r="BI29" s="458"/>
      <c r="BJ29" s="458"/>
      <c r="BK29" s="458"/>
      <c r="BL29" s="458"/>
      <c r="BM29" s="458"/>
      <c r="BN29" s="458"/>
      <c r="BO29" s="458"/>
      <c r="BP29" s="458"/>
    </row>
    <row r="30" spans="1:139" ht="12" customHeight="1">
      <c r="A30" s="458"/>
      <c r="B30" s="462"/>
      <c r="C30" s="483"/>
      <c r="D30" s="483"/>
      <c r="E30" s="483"/>
      <c r="F30" s="483"/>
      <c r="G30" s="483"/>
      <c r="H30" s="483"/>
      <c r="I30" s="483"/>
      <c r="J30" s="483"/>
      <c r="K30" s="523"/>
      <c r="L30" s="549" t="s">
        <v>4</v>
      </c>
      <c r="M30" s="578"/>
      <c r="N30" s="578"/>
      <c r="O30" s="578"/>
      <c r="P30" s="605"/>
      <c r="Q30" s="622" t="str">
        <f>IF(入力シート!$V$14="","",MID(入力シート!$V$14,M2,1))</f>
        <v/>
      </c>
      <c r="R30" s="593"/>
      <c r="S30" s="598" t="str">
        <f>IF(入力シート!$V$14="","",MID(入力シート!$V$14,O2,1))</f>
        <v/>
      </c>
      <c r="T30" s="593"/>
      <c r="U30" s="598" t="str">
        <f>IF(入力シート!$V$14="","",MID(入力シート!$V$14,Q2,1))</f>
        <v/>
      </c>
      <c r="V30" s="593"/>
      <c r="W30" s="598" t="str">
        <f>IF(入力シート!$V$14="","",MID(入力シート!$V$14,S2,1))</f>
        <v/>
      </c>
      <c r="X30" s="593"/>
      <c r="Y30" s="633" t="str">
        <f>IF(入力シート!$V$14="","",MID(入力シート!$V$14,U2,1))</f>
        <v/>
      </c>
      <c r="Z30" s="633"/>
      <c r="AA30" s="633" t="str">
        <f>IF(入力シート!$V$14="","",MID(入力シート!$V$14,W2,1))</f>
        <v/>
      </c>
      <c r="AB30" s="633"/>
      <c r="AC30" s="633" t="str">
        <f>IF(入力シート!$V$14="","",MID(入力シート!$V$14,Y2,1))</f>
        <v/>
      </c>
      <c r="AD30" s="633"/>
      <c r="AE30" s="633" t="str">
        <f>IF(入力シート!$V$14="","",MID(入力シート!$V$14,AA2,1))</f>
        <v/>
      </c>
      <c r="AF30" s="633"/>
      <c r="AG30" s="633" t="str">
        <f>IF(入力シート!$V$14="","",MID(入力シート!$V$14,AC2,1))</f>
        <v/>
      </c>
      <c r="AH30" s="633"/>
      <c r="AI30" s="633" t="str">
        <f>IF(入力シート!$V$14="","",MID(入力シート!$V$14,AE2,1))</f>
        <v/>
      </c>
      <c r="AJ30" s="633"/>
      <c r="AK30" s="633" t="str">
        <f>IF(入力シート!$V$14="","",MID(入力シート!$V$14,AG2,1))</f>
        <v/>
      </c>
      <c r="AL30" s="633"/>
      <c r="AM30" s="633" t="str">
        <f>IF(入力シート!$V$14="","",MID(入力シート!$V$14,AI2,1))</f>
        <v/>
      </c>
      <c r="AN30" s="657"/>
      <c r="AO30" s="458"/>
      <c r="AP30" s="458"/>
      <c r="AQ30" s="458"/>
      <c r="AR30" s="458"/>
      <c r="AS30" s="458"/>
      <c r="AT30" s="458"/>
      <c r="AU30" s="458"/>
      <c r="AV30" s="458"/>
      <c r="AW30" s="458"/>
      <c r="AX30" s="458"/>
      <c r="AY30" s="458"/>
      <c r="AZ30" s="458"/>
      <c r="BA30" s="458"/>
      <c r="BB30" s="458"/>
      <c r="BC30" s="458"/>
      <c r="BD30" s="458"/>
      <c r="BE30" s="458"/>
      <c r="BF30" s="458"/>
      <c r="BG30" s="458"/>
      <c r="BH30" s="458"/>
      <c r="BI30" s="458"/>
      <c r="BJ30" s="458"/>
      <c r="BK30" s="458"/>
      <c r="BL30" s="458"/>
      <c r="BM30" s="458"/>
      <c r="BN30" s="458"/>
      <c r="BO30" s="458"/>
      <c r="BP30" s="458"/>
    </row>
    <row r="31" spans="1:139" ht="12" customHeight="1">
      <c r="A31" s="458"/>
      <c r="B31" s="462"/>
      <c r="C31" s="483"/>
      <c r="D31" s="483"/>
      <c r="E31" s="483"/>
      <c r="F31" s="483"/>
      <c r="G31" s="483"/>
      <c r="H31" s="483"/>
      <c r="I31" s="483"/>
      <c r="J31" s="483"/>
      <c r="K31" s="523"/>
      <c r="L31" s="550"/>
      <c r="M31" s="579"/>
      <c r="N31" s="579"/>
      <c r="O31" s="579"/>
      <c r="P31" s="606"/>
      <c r="Q31" s="624"/>
      <c r="R31" s="632"/>
      <c r="S31" s="638"/>
      <c r="T31" s="632"/>
      <c r="U31" s="638"/>
      <c r="V31" s="632"/>
      <c r="W31" s="638"/>
      <c r="X31" s="632"/>
      <c r="Y31" s="655"/>
      <c r="Z31" s="655"/>
      <c r="AA31" s="655"/>
      <c r="AB31" s="655"/>
      <c r="AC31" s="655"/>
      <c r="AD31" s="655"/>
      <c r="AE31" s="655"/>
      <c r="AF31" s="655"/>
      <c r="AG31" s="655"/>
      <c r="AH31" s="655"/>
      <c r="AI31" s="655"/>
      <c r="AJ31" s="655"/>
      <c r="AK31" s="655"/>
      <c r="AL31" s="655"/>
      <c r="AM31" s="655"/>
      <c r="AN31" s="658"/>
      <c r="AO31" s="458"/>
      <c r="AP31" s="458"/>
      <c r="AQ31" s="458"/>
      <c r="AR31" s="458"/>
      <c r="AS31" s="458"/>
      <c r="AT31" s="458"/>
      <c r="AU31" s="458"/>
      <c r="AV31" s="458"/>
      <c r="AW31" s="458"/>
      <c r="AX31" s="458"/>
      <c r="AY31" s="458"/>
      <c r="AZ31" s="458"/>
      <c r="BA31" s="458"/>
      <c r="BB31" s="458"/>
      <c r="BC31" s="458"/>
      <c r="BD31" s="458"/>
      <c r="BE31" s="458"/>
      <c r="BF31" s="458"/>
      <c r="BG31" s="458"/>
      <c r="BH31" s="458"/>
      <c r="BI31" s="458"/>
      <c r="BJ31" s="458"/>
      <c r="BK31" s="458"/>
      <c r="BL31" s="458"/>
      <c r="BM31" s="458"/>
      <c r="BN31" s="458"/>
      <c r="BO31" s="458"/>
      <c r="BP31" s="458"/>
    </row>
    <row r="32" spans="1:139" ht="12" customHeight="1">
      <c r="A32" s="458"/>
      <c r="B32" s="462"/>
      <c r="C32" s="483"/>
      <c r="D32" s="483"/>
      <c r="E32" s="483"/>
      <c r="F32" s="483"/>
      <c r="G32" s="483"/>
      <c r="H32" s="483"/>
      <c r="I32" s="483"/>
      <c r="J32" s="483"/>
      <c r="K32" s="523"/>
      <c r="L32" s="549" t="s">
        <v>14</v>
      </c>
      <c r="M32" s="578"/>
      <c r="N32" s="578"/>
      <c r="O32" s="578"/>
      <c r="P32" s="578"/>
      <c r="Q32" s="622" t="str">
        <f>IF(入力シート!$N$13="","",MID(入力シート!$CR$12,M2,1))</f>
        <v/>
      </c>
      <c r="R32" s="593"/>
      <c r="S32" s="598" t="str">
        <f>IF(入力シート!$N$13="","",MID(入力シート!$CR$12,O2,1))</f>
        <v/>
      </c>
      <c r="T32" s="593"/>
      <c r="U32" s="598" t="str">
        <f>IF(入力シート!$N$13="","",MID(入力シート!$CR$12,Q2,1))</f>
        <v/>
      </c>
      <c r="V32" s="593"/>
      <c r="W32" s="598" t="str">
        <f>IF(入力シート!$N$13="","",MID(入力シート!$CR$12,S2,1))</f>
        <v/>
      </c>
      <c r="X32" s="593"/>
      <c r="Y32" s="598" t="str">
        <f>IF(入力シート!$N$13="","",MID(入力シート!$CR$12,U2,1))</f>
        <v/>
      </c>
      <c r="Z32" s="593"/>
      <c r="AA32" s="598" t="str">
        <f>IF(入力シート!$N$13="","",MID(入力シート!$CR$12,W2,1))</f>
        <v/>
      </c>
      <c r="AB32" s="593"/>
      <c r="AC32" s="598" t="str">
        <f>IF(入力シート!$N$13="","",MID(入力シート!$CR$12,Y2,1))</f>
        <v/>
      </c>
      <c r="AD32" s="593"/>
      <c r="AE32" s="598" t="str">
        <f>IF(入力シート!$N$13="","",MID(入力シート!$CR$12,AA2,1))</f>
        <v/>
      </c>
      <c r="AF32" s="593"/>
      <c r="AG32" s="598" t="str">
        <f>IF(入力シート!$N$13="","",MID(入力シート!$CR$12,AC2,1))</f>
        <v/>
      </c>
      <c r="AH32" s="593"/>
      <c r="AI32" s="598" t="str">
        <f>IF(入力シート!$N$13="","",MID(入力シート!$CR$12,AE2,1))</f>
        <v/>
      </c>
      <c r="AJ32" s="593"/>
      <c r="AK32" s="598" t="str">
        <f>IF(入力シート!$N$13="","",MID(入力シート!$CR$12,AG2,1))</f>
        <v/>
      </c>
      <c r="AL32" s="593"/>
      <c r="AM32" s="598" t="str">
        <f>IF(入力シート!$N$13="","",MID(入力シート!$CR$12,AI2,1))</f>
        <v/>
      </c>
      <c r="AN32" s="593"/>
      <c r="AO32" s="598" t="str">
        <f>IF(入力シート!$N$13="","",MID(入力シート!$CR$12,AK2,1))</f>
        <v/>
      </c>
      <c r="AP32" s="593"/>
      <c r="AQ32" s="598" t="str">
        <f>IF(入力シート!$N$13="","",MID(入力シート!$CR$12,AM2,1))</f>
        <v/>
      </c>
      <c r="AR32" s="593"/>
      <c r="AS32" s="598" t="str">
        <f>IF(入力シート!$N$13="","",MID(入力シート!$CR$12,AO2,1))</f>
        <v/>
      </c>
      <c r="AT32" s="593"/>
      <c r="AU32" s="598" t="str">
        <f>IF(入力シート!$N$13="","",MID(入力シート!$CR$12,AQ2,1))</f>
        <v/>
      </c>
      <c r="AV32" s="593"/>
      <c r="AW32" s="598" t="str">
        <f>IF(入力シート!$N$13="","",MID(入力シート!$CR$12,AS2,1))</f>
        <v/>
      </c>
      <c r="AX32" s="593"/>
      <c r="AY32" s="598" t="str">
        <f>IF(入力シート!$N$13="","",MID(入力シート!$CR$12,AU2,1))</f>
        <v/>
      </c>
      <c r="AZ32" s="593"/>
      <c r="BA32" s="598" t="str">
        <f>IF(入力シート!$N$13="","",MID(入力シート!$CR$12,AW2,1))</f>
        <v/>
      </c>
      <c r="BB32" s="593"/>
      <c r="BC32" s="598" t="str">
        <f>IF(入力シート!$N$13="","",MID(入力シート!$CR$12,AY2,1))</f>
        <v/>
      </c>
      <c r="BD32" s="593"/>
      <c r="BE32" s="598" t="str">
        <f>IF(入力シート!$N$13="","",MID(入力シート!$CR$12,BA2,1))</f>
        <v/>
      </c>
      <c r="BF32" s="593"/>
      <c r="BG32" s="598" t="str">
        <f>IF(入力シート!$N$13="","",MID(入力シート!$CR$12,BC2,1))</f>
        <v/>
      </c>
      <c r="BH32" s="593"/>
      <c r="BI32" s="598" t="str">
        <f>IF(入力シート!$N$13="","",MID(入力シート!$CR$12,BE2,1))</f>
        <v/>
      </c>
      <c r="BJ32" s="593"/>
      <c r="BK32" s="598" t="str">
        <f>IF(入力シート!$N$13="","",MID(入力シート!$CR$12,BG2,1))</f>
        <v/>
      </c>
      <c r="BL32" s="593"/>
      <c r="BM32" s="598" t="str">
        <f>IF(入力シート!$N$13="","",MID(入力シート!$CR$12,BI2,1))</f>
        <v/>
      </c>
      <c r="BN32" s="670"/>
      <c r="BO32" s="458"/>
      <c r="BP32" s="458"/>
      <c r="DT32" s="565"/>
      <c r="DU32" s="565"/>
      <c r="DV32" s="565"/>
      <c r="DW32" s="565"/>
      <c r="DX32" s="565"/>
      <c r="DY32" s="565"/>
      <c r="DZ32" s="565"/>
      <c r="EA32" s="565"/>
      <c r="EB32" s="565"/>
      <c r="EC32" s="565"/>
      <c r="ED32" s="565"/>
      <c r="EE32" s="565"/>
      <c r="EF32" s="565"/>
      <c r="EG32" s="565"/>
      <c r="EH32" s="565"/>
      <c r="EI32" s="565"/>
    </row>
    <row r="33" spans="1:139" ht="12" customHeight="1">
      <c r="A33" s="458"/>
      <c r="B33" s="462"/>
      <c r="C33" s="483"/>
      <c r="D33" s="483"/>
      <c r="E33" s="483"/>
      <c r="F33" s="483"/>
      <c r="G33" s="483"/>
      <c r="H33" s="483"/>
      <c r="I33" s="483"/>
      <c r="J33" s="483"/>
      <c r="K33" s="523"/>
      <c r="L33" s="551"/>
      <c r="M33" s="483"/>
      <c r="N33" s="483"/>
      <c r="O33" s="483"/>
      <c r="P33" s="483"/>
      <c r="Q33" s="623"/>
      <c r="R33" s="592"/>
      <c r="S33" s="597"/>
      <c r="T33" s="592"/>
      <c r="U33" s="597"/>
      <c r="V33" s="592"/>
      <c r="W33" s="597"/>
      <c r="X33" s="592"/>
      <c r="Y33" s="597"/>
      <c r="Z33" s="592"/>
      <c r="AA33" s="597"/>
      <c r="AB33" s="592"/>
      <c r="AC33" s="597"/>
      <c r="AD33" s="592"/>
      <c r="AE33" s="597"/>
      <c r="AF33" s="592"/>
      <c r="AG33" s="597"/>
      <c r="AH33" s="592"/>
      <c r="AI33" s="597"/>
      <c r="AJ33" s="592"/>
      <c r="AK33" s="597"/>
      <c r="AL33" s="592"/>
      <c r="AM33" s="597"/>
      <c r="AN33" s="592"/>
      <c r="AO33" s="597"/>
      <c r="AP33" s="592"/>
      <c r="AQ33" s="597"/>
      <c r="AR33" s="592"/>
      <c r="AS33" s="597"/>
      <c r="AT33" s="592"/>
      <c r="AU33" s="597"/>
      <c r="AV33" s="592"/>
      <c r="AW33" s="597"/>
      <c r="AX33" s="592"/>
      <c r="AY33" s="597"/>
      <c r="AZ33" s="592"/>
      <c r="BA33" s="597"/>
      <c r="BB33" s="592"/>
      <c r="BC33" s="597"/>
      <c r="BD33" s="592"/>
      <c r="BE33" s="597"/>
      <c r="BF33" s="592"/>
      <c r="BG33" s="597"/>
      <c r="BH33" s="592"/>
      <c r="BI33" s="597"/>
      <c r="BJ33" s="592"/>
      <c r="BK33" s="597"/>
      <c r="BL33" s="592"/>
      <c r="BM33" s="597"/>
      <c r="BN33" s="671"/>
      <c r="BO33" s="458"/>
      <c r="BP33" s="458"/>
      <c r="DT33" s="565"/>
      <c r="DU33" s="565"/>
      <c r="DV33" s="565"/>
      <c r="DW33" s="565"/>
      <c r="DX33" s="565"/>
      <c r="DY33" s="565"/>
      <c r="DZ33" s="565"/>
      <c r="EA33" s="565"/>
      <c r="EB33" s="565"/>
      <c r="EC33" s="565"/>
      <c r="ED33" s="565"/>
      <c r="EE33" s="565"/>
      <c r="EF33" s="565"/>
      <c r="EG33" s="565"/>
      <c r="EH33" s="565"/>
      <c r="EI33" s="565"/>
    </row>
    <row r="34" spans="1:139" ht="12" customHeight="1">
      <c r="A34" s="458"/>
      <c r="B34" s="462"/>
      <c r="C34" s="483"/>
      <c r="D34" s="483"/>
      <c r="E34" s="483"/>
      <c r="F34" s="483"/>
      <c r="G34" s="483"/>
      <c r="H34" s="483"/>
      <c r="I34" s="483"/>
      <c r="J34" s="483"/>
      <c r="K34" s="523"/>
      <c r="L34" s="551"/>
      <c r="M34" s="483"/>
      <c r="N34" s="483"/>
      <c r="O34" s="483"/>
      <c r="P34" s="483"/>
      <c r="Q34" s="625" t="str">
        <f>IF(入力シート!$N$13="","",MID(入力シート!$CR$12,BK2,1))</f>
        <v/>
      </c>
      <c r="R34" s="633"/>
      <c r="S34" s="633" t="str">
        <f>IF(入力シート!$N$13="","",MID(入力シート!$CR$12,BM2,1))</f>
        <v/>
      </c>
      <c r="T34" s="633"/>
      <c r="U34" s="633" t="str">
        <f>IF(入力シート!$N$13="","",MID(入力シート!$CR$12,BO2,1))</f>
        <v/>
      </c>
      <c r="V34" s="633"/>
      <c r="W34" s="633" t="str">
        <f>IF(入力シート!$N$13="","",MID(入力シート!$CR$12,BQ2,1))</f>
        <v/>
      </c>
      <c r="X34" s="633"/>
      <c r="Y34" s="633" t="str">
        <f>IF(入力シート!$N$13="","",MID(入力シート!$CR$12,BS2,1))</f>
        <v/>
      </c>
      <c r="Z34" s="633"/>
      <c r="AA34" s="633" t="str">
        <f>IF(入力シート!$N$13="","",MID(入力シート!$CR$12,BU2,1))</f>
        <v/>
      </c>
      <c r="AB34" s="633"/>
      <c r="AC34" s="633" t="str">
        <f>IF(入力シート!$N$13="","",MID(入力シート!$CR$12,BW2,1))</f>
        <v/>
      </c>
      <c r="AD34" s="633"/>
      <c r="AE34" s="633" t="str">
        <f>IF(入力シート!$N$13="","",MID(入力シート!$CR$12,BY2,1))</f>
        <v/>
      </c>
      <c r="AF34" s="633"/>
      <c r="AG34" s="633" t="str">
        <f>IF(入力シート!$N$13="","",MID(入力シート!$CR$12,CA2,1))</f>
        <v/>
      </c>
      <c r="AH34" s="633"/>
      <c r="AI34" s="633" t="str">
        <f>IF(入力シート!$N$13="","",MID(入力シート!$CR$12,CC2,1))</f>
        <v/>
      </c>
      <c r="AJ34" s="633"/>
      <c r="AK34" s="633" t="str">
        <f>IF(入力シート!$N$13="","",MID(入力シート!$CR$12,CE2,1))</f>
        <v/>
      </c>
      <c r="AL34" s="633"/>
      <c r="AM34" s="633" t="str">
        <f>IF(入力シート!$N$13="","",MID(入力シート!$CR$12,CG2,1))</f>
        <v/>
      </c>
      <c r="AN34" s="633"/>
      <c r="AO34" s="633" t="str">
        <f>IF(入力シート!$N$13="","",MID(入力シート!$CR$12,CI2,1))</f>
        <v/>
      </c>
      <c r="AP34" s="633"/>
      <c r="AQ34" s="633" t="str">
        <f>IF(入力シート!$N$13="","",MID(入力シート!$CR$12,CK2,1))</f>
        <v/>
      </c>
      <c r="AR34" s="633"/>
      <c r="AS34" s="633" t="str">
        <f>IF(入力シート!$N$13="","",MID(入力シート!$CR$12,CM2,1))</f>
        <v/>
      </c>
      <c r="AT34" s="633"/>
      <c r="AU34" s="633" t="str">
        <f>IF(入力シート!$N$13="","",MID(入力シート!$CR$12,CO2,1))</f>
        <v/>
      </c>
      <c r="AV34" s="633"/>
      <c r="AW34" s="633" t="str">
        <f>IF(入力シート!$N$13="","",MID(入力シート!$CR$12,CQ2,1))</f>
        <v/>
      </c>
      <c r="AX34" s="633"/>
      <c r="AY34" s="633" t="str">
        <f>IF(入力シート!$N$13="","",MID(入力シート!$CR$12,CS2,1))</f>
        <v/>
      </c>
      <c r="AZ34" s="633"/>
      <c r="BA34" s="633" t="str">
        <f>IF(入力シート!$N$13="","",MID(入力シート!$CR$12,CU2,1))</f>
        <v/>
      </c>
      <c r="BB34" s="633"/>
      <c r="BC34" s="633" t="str">
        <f>IF(入力シート!$N$13="","",MID(入力シート!$CR$12,CW2,1))</f>
        <v/>
      </c>
      <c r="BD34" s="633"/>
      <c r="BE34" s="633" t="str">
        <f>IF(入力シート!$N$13="","",MID(入力シート!$CR$12,CY2,1))</f>
        <v/>
      </c>
      <c r="BF34" s="633"/>
      <c r="BG34" s="633" t="str">
        <f>IF(入力シート!$N$13="","",MID(入力シート!$CR$12,DA2,1))</f>
        <v/>
      </c>
      <c r="BH34" s="633"/>
      <c r="BI34" s="633" t="str">
        <f>IF(入力シート!$N$13="","",MID(入力シート!$CR$12,DC2,1))</f>
        <v/>
      </c>
      <c r="BJ34" s="633"/>
      <c r="BK34" s="633" t="str">
        <f>IF(入力シート!$N$13="","",MID(入力シート!$CR$12,DE2,1))</f>
        <v/>
      </c>
      <c r="BL34" s="633"/>
      <c r="BM34" s="633" t="str">
        <f>IF(入力シート!$N$13="","",MID(入力シート!$CR$12,DG2,1))</f>
        <v/>
      </c>
      <c r="BN34" s="657"/>
      <c r="BO34" s="458"/>
      <c r="BP34" s="458"/>
      <c r="DT34" s="565"/>
      <c r="DU34" s="565"/>
      <c r="DV34" s="565"/>
      <c r="DW34" s="565"/>
      <c r="DX34" s="565"/>
      <c r="DY34" s="565"/>
      <c r="DZ34" s="565"/>
      <c r="EA34" s="565"/>
      <c r="EB34" s="565"/>
      <c r="EC34" s="565"/>
      <c r="ED34" s="565"/>
      <c r="EE34" s="565"/>
      <c r="EF34" s="565"/>
      <c r="EG34" s="565"/>
      <c r="EH34" s="565"/>
      <c r="EI34" s="565"/>
    </row>
    <row r="35" spans="1:139" ht="12" customHeight="1">
      <c r="A35" s="458"/>
      <c r="B35" s="465"/>
      <c r="C35" s="486"/>
      <c r="D35" s="486"/>
      <c r="E35" s="486"/>
      <c r="F35" s="486"/>
      <c r="G35" s="486"/>
      <c r="H35" s="486"/>
      <c r="I35" s="486"/>
      <c r="J35" s="486"/>
      <c r="K35" s="524"/>
      <c r="L35" s="550"/>
      <c r="M35" s="579"/>
      <c r="N35" s="579"/>
      <c r="O35" s="579"/>
      <c r="P35" s="579"/>
      <c r="Q35" s="626"/>
      <c r="R35" s="634"/>
      <c r="S35" s="634"/>
      <c r="T35" s="634"/>
      <c r="U35" s="634"/>
      <c r="V35" s="634"/>
      <c r="W35" s="634"/>
      <c r="X35" s="634"/>
      <c r="Y35" s="634"/>
      <c r="Z35" s="634"/>
      <c r="AA35" s="634"/>
      <c r="AB35" s="634"/>
      <c r="AC35" s="634"/>
      <c r="AD35" s="634"/>
      <c r="AE35" s="634"/>
      <c r="AF35" s="634"/>
      <c r="AG35" s="634"/>
      <c r="AH35" s="634"/>
      <c r="AI35" s="634"/>
      <c r="AJ35" s="634"/>
      <c r="AK35" s="634"/>
      <c r="AL35" s="634"/>
      <c r="AM35" s="634"/>
      <c r="AN35" s="634"/>
      <c r="AO35" s="634"/>
      <c r="AP35" s="634"/>
      <c r="AQ35" s="634"/>
      <c r="AR35" s="634"/>
      <c r="AS35" s="634"/>
      <c r="AT35" s="634"/>
      <c r="AU35" s="634"/>
      <c r="AV35" s="634"/>
      <c r="AW35" s="634"/>
      <c r="AX35" s="634"/>
      <c r="AY35" s="634"/>
      <c r="AZ35" s="634"/>
      <c r="BA35" s="634"/>
      <c r="BB35" s="634"/>
      <c r="BC35" s="634"/>
      <c r="BD35" s="634"/>
      <c r="BE35" s="634"/>
      <c r="BF35" s="634"/>
      <c r="BG35" s="634"/>
      <c r="BH35" s="634"/>
      <c r="BI35" s="634"/>
      <c r="BJ35" s="634"/>
      <c r="BK35" s="634"/>
      <c r="BL35" s="634"/>
      <c r="BM35" s="634"/>
      <c r="BN35" s="659"/>
      <c r="BO35" s="458"/>
      <c r="BP35" s="458"/>
      <c r="DT35" s="565"/>
      <c r="DU35" s="565"/>
      <c r="DV35" s="565"/>
      <c r="DW35" s="565"/>
      <c r="DX35" s="565"/>
      <c r="DY35" s="565"/>
      <c r="DZ35" s="565"/>
      <c r="EA35" s="565"/>
      <c r="EB35" s="565"/>
      <c r="EC35" s="565"/>
      <c r="ED35" s="565"/>
      <c r="EE35" s="565"/>
      <c r="EF35" s="565"/>
      <c r="EG35" s="565"/>
      <c r="EH35" s="565"/>
      <c r="EI35" s="565"/>
    </row>
    <row r="36" spans="1:139" ht="12" customHeight="1">
      <c r="A36" s="458"/>
      <c r="B36" s="466" t="s">
        <v>2</v>
      </c>
      <c r="C36" s="487"/>
      <c r="D36" s="487"/>
      <c r="E36" s="487"/>
      <c r="F36" s="487"/>
      <c r="G36" s="487"/>
      <c r="H36" s="487"/>
      <c r="I36" s="487"/>
      <c r="J36" s="487"/>
      <c r="K36" s="525"/>
      <c r="L36" s="552" t="s">
        <v>20</v>
      </c>
      <c r="M36" s="580"/>
      <c r="N36" s="580"/>
      <c r="O36" s="580"/>
      <c r="P36" s="607"/>
      <c r="Q36" s="627" t="str">
        <f>IF(入力シート!$I$18="","",IF(入力シート!$I$18=入力シート!$CV$5,MID(入力シート!$R$22,M1,1),""))</f>
        <v/>
      </c>
      <c r="R36" s="635" t="str">
        <f>IF(入力シート!$I$18="","",IF(入力シート!$I$18=入力シート!$CV$5,MID(入力シート!$R$22,N1,1),""))</f>
        <v/>
      </c>
      <c r="S36" s="635" t="str">
        <f>IF(入力シート!$I$18="","",IF(入力シート!$I$18=入力シート!$CV$5,MID(入力シート!$R$22,O1,1),""))</f>
        <v/>
      </c>
      <c r="T36" s="635" t="str">
        <f>IF(入力シート!$I$18="","",IF(入力シート!$I$18=入力シート!$CV$5,MID(入力シート!$R$22,P1,1),""))</f>
        <v/>
      </c>
      <c r="U36" s="635" t="str">
        <f>IF(入力シート!$I$18="","",IF(入力シート!$I$18=入力シート!$CV$5,MID(入力シート!$R$22,Q1,1),""))</f>
        <v/>
      </c>
      <c r="V36" s="635" t="str">
        <f>IF(入力シート!$I$18="","",IF(入力シート!$I$18=入力シート!$CV$5,MID(入力シート!$R$22,R1,1),""))</f>
        <v/>
      </c>
      <c r="W36" s="635" t="str">
        <f>IF(入力シート!$I$18="","",IF(入力シート!$I$18=入力シート!$CV$5,MID(入力シート!$R$22,S1,1),""))</f>
        <v/>
      </c>
      <c r="X36" s="635" t="str">
        <f>IF(入力シート!$I$18="","",IF(入力シート!$I$18=入力シート!$CV$5,MID(入力シート!$R$22,T1,1),""))</f>
        <v/>
      </c>
      <c r="Y36" s="635" t="str">
        <f>IF(入力シート!$I$18="","",IF(入力シート!$I$18=入力シート!$CV$5,MID(入力シート!$R$22,U1,1),""))</f>
        <v/>
      </c>
      <c r="Z36" s="635" t="str">
        <f>IF(入力シート!$I$18="","",IF(入力シート!$I$18=入力シート!$CV$5,MID(入力シート!$R$22,V1,1),""))</f>
        <v/>
      </c>
      <c r="AA36" s="635" t="str">
        <f>IF(入力シート!$I$18="","",IF(入力シート!$I$18=入力シート!$CV$5,MID(入力シート!$R$22,W1,1),""))</f>
        <v/>
      </c>
      <c r="AB36" s="635" t="str">
        <f>IF(入力シート!$I$18="","",IF(入力シート!$I$18=入力シート!$CV$5,MID(入力シート!$R$22,X1,1),""))</f>
        <v/>
      </c>
      <c r="AC36" s="635" t="str">
        <f>IF(入力シート!$I$18="","",IF(入力シート!$I$18=入力シート!$CV$5,MID(入力シート!$R$22,Y1,1),""))</f>
        <v/>
      </c>
      <c r="AD36" s="635" t="str">
        <f>IF(入力シート!$I$18="","",IF(入力シート!$I$18=入力シート!$CV$5,MID(入力シート!$R$22,Z1,1),""))</f>
        <v/>
      </c>
      <c r="AE36" s="635" t="str">
        <f>IF(入力シート!$I$18="","",IF(入力シート!$I$18=入力シート!$CV$5,MID(入力シート!$R$22,AA1,1),""))</f>
        <v/>
      </c>
      <c r="AF36" s="635" t="str">
        <f>IF(入力シート!$I$18="","",IF(入力シート!$I$18=入力シート!$CV$5,MID(入力シート!$R$22,AB1,1),""))</f>
        <v/>
      </c>
      <c r="AG36" s="635" t="str">
        <f>IF(入力シート!$I$18="","",IF(入力シート!$I$18=入力シート!$CV$5,MID(入力シート!$R$22,AC1,1),""))</f>
        <v/>
      </c>
      <c r="AH36" s="635" t="str">
        <f>IF(入力シート!$I$18="","",IF(入力シート!$I$18=入力シート!$CV$5,MID(入力シート!$R$22,AD1,1),""))</f>
        <v/>
      </c>
      <c r="AI36" s="635" t="str">
        <f>IF(入力シート!$I$18="","",IF(入力シート!$I$18=入力シート!$CV$5,MID(入力シート!$R$22,AE1,1),""))</f>
        <v/>
      </c>
      <c r="AJ36" s="635" t="str">
        <f>IF(入力シート!$I$18="","",IF(入力シート!$I$18=入力シート!$CV$5,MID(入力シート!$R$22,AF1,1),""))</f>
        <v/>
      </c>
      <c r="AK36" s="635" t="str">
        <f>IF(入力シート!$I$18="","",IF(入力シート!$I$18=入力シート!$CV$5,MID(入力シート!$R$22,AG1,1),""))</f>
        <v/>
      </c>
      <c r="AL36" s="635" t="str">
        <f>IF(入力シート!$I$18="","",IF(入力シート!$I$18=入力シート!$CV$5,MID(入力シート!$R$22,AH1,1),""))</f>
        <v/>
      </c>
      <c r="AM36" s="635" t="str">
        <f>IF(入力シート!$I$18="","",IF(入力シート!$I$18=入力シート!$CV$5,MID(入力シート!$R$22,AI1,1),""))</f>
        <v/>
      </c>
      <c r="AN36" s="635" t="str">
        <f>IF(入力シート!$I$18="","",IF(入力シート!$I$18=入力シート!$CV$5,MID(入力シート!$R$22,AJ1,1),""))</f>
        <v/>
      </c>
      <c r="AO36" s="635" t="str">
        <f>IF(入力シート!$I$18="","",IF(入力シート!$I$18=入力シート!$CV$5,MID(入力シート!$R$22,AK1,1),""))</f>
        <v/>
      </c>
      <c r="AP36" s="635" t="str">
        <f>IF(入力シート!$I$18="","",IF(入力シート!$I$18=入力シート!$CV$5,MID(入力シート!$R$22,AL1,1),""))</f>
        <v/>
      </c>
      <c r="AQ36" s="635" t="str">
        <f>IF(入力シート!$I$18="","",IF(入力シート!$I$18=入力シート!$CV$5,MID(入力シート!$R$22,AM1,1),""))</f>
        <v/>
      </c>
      <c r="AR36" s="635" t="str">
        <f>IF(入力シート!$I$18="","",IF(入力シート!$I$18=入力シート!$CV$5,MID(入力シート!$R$22,AN1,1),""))</f>
        <v/>
      </c>
      <c r="AS36" s="589" t="str">
        <f>IF(入力シート!$I$18="","",IF(入力シート!$I$18=入力シート!$CV$5,MID(入力シート!$R$22,AO1,1),""))</f>
        <v/>
      </c>
      <c r="AT36" s="682" t="str">
        <f>IF(入力シート!$I$18="","",IF(入力シート!$I$18=入力シート!$CV$5,MID(入力シート!$R$22,AP1,1),""))</f>
        <v/>
      </c>
      <c r="AU36" s="688"/>
      <c r="AV36" s="688"/>
      <c r="AW36" s="688"/>
      <c r="AX36" s="688"/>
      <c r="AY36" s="688"/>
      <c r="AZ36" s="688"/>
      <c r="BA36" s="661"/>
      <c r="BB36" s="661"/>
      <c r="BC36" s="689"/>
      <c r="BD36" s="708"/>
      <c r="BE36" s="708"/>
      <c r="BF36" s="708"/>
      <c r="BG36" s="708"/>
      <c r="BH36" s="708"/>
      <c r="BI36" s="708"/>
      <c r="BJ36" s="689"/>
      <c r="BK36" s="661"/>
      <c r="BL36" s="661"/>
      <c r="BM36" s="458"/>
      <c r="BN36" s="458"/>
      <c r="BO36" s="458"/>
      <c r="BP36" s="458"/>
    </row>
    <row r="37" spans="1:139" ht="12" customHeight="1">
      <c r="A37" s="458"/>
      <c r="B37" s="467"/>
      <c r="C37" s="488"/>
      <c r="D37" s="488"/>
      <c r="E37" s="488"/>
      <c r="F37" s="488"/>
      <c r="G37" s="488"/>
      <c r="H37" s="488"/>
      <c r="I37" s="488"/>
      <c r="J37" s="488"/>
      <c r="K37" s="526"/>
      <c r="L37" s="552"/>
      <c r="M37" s="580"/>
      <c r="N37" s="580"/>
      <c r="O37" s="580"/>
      <c r="P37" s="607"/>
      <c r="Q37" s="618"/>
      <c r="R37" s="631"/>
      <c r="S37" s="631"/>
      <c r="T37" s="631"/>
      <c r="U37" s="631"/>
      <c r="V37" s="631"/>
      <c r="W37" s="631"/>
      <c r="X37" s="631"/>
      <c r="Y37" s="631"/>
      <c r="Z37" s="631"/>
      <c r="AA37" s="631"/>
      <c r="AB37" s="631"/>
      <c r="AC37" s="631"/>
      <c r="AD37" s="631"/>
      <c r="AE37" s="631"/>
      <c r="AF37" s="631"/>
      <c r="AG37" s="631"/>
      <c r="AH37" s="631"/>
      <c r="AI37" s="631"/>
      <c r="AJ37" s="631"/>
      <c r="AK37" s="631"/>
      <c r="AL37" s="631"/>
      <c r="AM37" s="631"/>
      <c r="AN37" s="631"/>
      <c r="AO37" s="631"/>
      <c r="AP37" s="631"/>
      <c r="AQ37" s="631"/>
      <c r="AR37" s="631"/>
      <c r="AS37" s="635"/>
      <c r="AT37" s="683"/>
      <c r="AU37" s="661"/>
      <c r="AV37" s="661"/>
      <c r="AW37" s="661"/>
      <c r="AX37" s="661"/>
      <c r="AY37" s="661"/>
      <c r="AZ37" s="661"/>
      <c r="BA37" s="661"/>
      <c r="BB37" s="661"/>
      <c r="BC37" s="707"/>
      <c r="BD37" s="708"/>
      <c r="BE37" s="708"/>
      <c r="BF37" s="708"/>
      <c r="BG37" s="708"/>
      <c r="BH37" s="708"/>
      <c r="BI37" s="708"/>
      <c r="BJ37" s="707"/>
      <c r="BK37" s="661"/>
      <c r="BL37" s="661"/>
      <c r="BM37" s="458"/>
      <c r="BN37" s="458"/>
      <c r="BO37" s="458"/>
      <c r="BP37" s="458"/>
    </row>
    <row r="38" spans="1:139" ht="12" customHeight="1">
      <c r="A38" s="458"/>
      <c r="B38" s="467"/>
      <c r="C38" s="488"/>
      <c r="D38" s="488"/>
      <c r="E38" s="488"/>
      <c r="F38" s="488"/>
      <c r="G38" s="488"/>
      <c r="H38" s="488"/>
      <c r="I38" s="488"/>
      <c r="J38" s="488"/>
      <c r="K38" s="526"/>
      <c r="L38" s="552" t="s">
        <v>89</v>
      </c>
      <c r="M38" s="581"/>
      <c r="N38" s="581"/>
      <c r="O38" s="581"/>
      <c r="P38" s="608"/>
      <c r="Q38" s="619" t="str">
        <f>IF(入力シート!$I$18="","",IF(入力シート!$I$18=入力シート!$CV$5,MID(入力シート!$R$21,M2,1),""))</f>
        <v/>
      </c>
      <c r="R38" s="594"/>
      <c r="S38" s="637" t="str">
        <f>IF(入力シート!$I$18="","",IF(入力シート!$I$18=入力シート!$CV$5,MID(入力シート!$R$21,O2,1),""))</f>
        <v/>
      </c>
      <c r="T38" s="594"/>
      <c r="U38" s="637" t="str">
        <f>IF(入力シート!$I$18="","",IF(入力シート!$I$18=入力シート!$CV$5,MID(入力シート!$R$21,Q2,1),""))</f>
        <v/>
      </c>
      <c r="V38" s="594"/>
      <c r="W38" s="637" t="str">
        <f>IF(入力シート!$I$18="","",IF(入力シート!$I$18=入力シート!$CV$5,MID(入力シート!$R$21,S2,1),""))</f>
        <v/>
      </c>
      <c r="X38" s="594"/>
      <c r="Y38" s="654" t="str">
        <f>IF(入力シート!$I$18="","",IF(入力シート!$I$18=入力シート!$CV$5,MID(入力シート!$R$21,U2,1),""))</f>
        <v/>
      </c>
      <c r="Z38" s="654"/>
      <c r="AA38" s="654" t="str">
        <f>IF(入力シート!$I$18="","",IF(入力シート!$I$18=入力シート!$CV$5,MID(入力シート!$R$21,W2,1),""))</f>
        <v/>
      </c>
      <c r="AB38" s="654"/>
      <c r="AC38" s="654" t="str">
        <f>IF(入力シート!$I$18="","",IF(入力シート!$I$18=入力シート!$CV$5,MID(入力シート!$R$21,Y2,1),""))</f>
        <v/>
      </c>
      <c r="AD38" s="654"/>
      <c r="AE38" s="654" t="str">
        <f>IF(入力シート!$I$18="","",IF(入力シート!$I$18=入力シート!$CV$5,MID(入力シート!$R$21,AA2,1),""))</f>
        <v/>
      </c>
      <c r="AF38" s="654"/>
      <c r="AG38" s="654" t="str">
        <f>IF(入力シート!$I$18="","",IF(入力シート!$I$18=入力シート!$CV$5,MID(入力シート!$R$21,AC2,1),""))</f>
        <v/>
      </c>
      <c r="AH38" s="654"/>
      <c r="AI38" s="654" t="str">
        <f>IF(入力シート!$I$18="","",IF(入力シート!$I$18=入力シート!$CV$5,MID(入力シート!$R$21,AE2,1),""))</f>
        <v/>
      </c>
      <c r="AJ38" s="654"/>
      <c r="AK38" s="654" t="str">
        <f>IF(入力シート!$I$18="","",IF(入力シート!$I$18=入力シート!$CV$5,MID(入力シート!$R$21,AG2,1),""))</f>
        <v/>
      </c>
      <c r="AL38" s="654"/>
      <c r="AM38" s="654" t="str">
        <f>IF(入力シート!$I$18="","",IF(入力シート!$I$18=入力シート!$CV$5,MID(入力シート!$R$21,AI2,1),""))</f>
        <v/>
      </c>
      <c r="AN38" s="654"/>
      <c r="AO38" s="654" t="str">
        <f>IF(入力シート!$I$18="","",IF(入力シート!$I$18=入力シート!$CV$5,MID(入力シート!$R$21,AK2,1),""))</f>
        <v/>
      </c>
      <c r="AP38" s="654"/>
      <c r="AQ38" s="654" t="str">
        <f>IF(入力シート!$I$18="","",IF(入力シート!$I$18=入力シート!$CV$5,MID(入力シート!$R$21,AM2,1),""))</f>
        <v/>
      </c>
      <c r="AR38" s="654"/>
      <c r="AS38" s="598" t="str">
        <f>IF(入力シート!$I$18="","",IF(入力シート!$I$18=入力シート!$CV$5,MID(入力シート!$R$21,AO2,1),""))</f>
        <v/>
      </c>
      <c r="AT38" s="670"/>
      <c r="AU38" s="661"/>
      <c r="AV38" s="661"/>
      <c r="AW38" s="661"/>
      <c r="AX38" s="661"/>
      <c r="AY38" s="661"/>
      <c r="AZ38" s="661"/>
      <c r="BA38" s="661"/>
      <c r="BB38" s="661"/>
      <c r="BC38" s="661"/>
      <c r="BD38" s="661"/>
      <c r="BE38" s="661"/>
      <c r="BF38" s="661"/>
      <c r="BG38" s="661"/>
      <c r="BH38" s="661"/>
      <c r="BI38" s="661"/>
      <c r="BJ38" s="661"/>
      <c r="BK38" s="661"/>
      <c r="BL38" s="661"/>
      <c r="BM38" s="458"/>
      <c r="BN38" s="458"/>
      <c r="BO38" s="458"/>
      <c r="BP38" s="458"/>
    </row>
    <row r="39" spans="1:139" ht="12" customHeight="1">
      <c r="A39" s="458"/>
      <c r="B39" s="467"/>
      <c r="C39" s="488"/>
      <c r="D39" s="488"/>
      <c r="E39" s="488"/>
      <c r="F39" s="488"/>
      <c r="G39" s="488"/>
      <c r="H39" s="488"/>
      <c r="I39" s="488"/>
      <c r="J39" s="488"/>
      <c r="K39" s="526"/>
      <c r="L39" s="552"/>
      <c r="M39" s="581"/>
      <c r="N39" s="581"/>
      <c r="O39" s="581"/>
      <c r="P39" s="608"/>
      <c r="Q39" s="619"/>
      <c r="R39" s="594"/>
      <c r="S39" s="637"/>
      <c r="T39" s="594"/>
      <c r="U39" s="637"/>
      <c r="V39" s="594"/>
      <c r="W39" s="637"/>
      <c r="X39" s="594"/>
      <c r="Y39" s="654"/>
      <c r="Z39" s="654"/>
      <c r="AA39" s="654"/>
      <c r="AB39" s="654"/>
      <c r="AC39" s="654"/>
      <c r="AD39" s="654"/>
      <c r="AE39" s="654"/>
      <c r="AF39" s="654"/>
      <c r="AG39" s="654"/>
      <c r="AH39" s="654"/>
      <c r="AI39" s="654"/>
      <c r="AJ39" s="654"/>
      <c r="AK39" s="654"/>
      <c r="AL39" s="654"/>
      <c r="AM39" s="654"/>
      <c r="AN39" s="654"/>
      <c r="AO39" s="654"/>
      <c r="AP39" s="654"/>
      <c r="AQ39" s="654"/>
      <c r="AR39" s="654"/>
      <c r="AS39" s="597"/>
      <c r="AT39" s="671"/>
      <c r="AU39" s="689"/>
      <c r="AV39" s="689"/>
      <c r="AW39" s="689"/>
      <c r="AX39" s="689"/>
      <c r="AY39" s="689"/>
      <c r="AZ39" s="689"/>
      <c r="BA39" s="689"/>
      <c r="BB39" s="689"/>
      <c r="BC39" s="689"/>
      <c r="BD39" s="689"/>
      <c r="BE39" s="689"/>
      <c r="BF39" s="661"/>
      <c r="BG39" s="661"/>
      <c r="BH39" s="661"/>
      <c r="BI39" s="661"/>
      <c r="BJ39" s="661"/>
      <c r="BK39" s="661"/>
      <c r="BL39" s="661"/>
      <c r="BM39" s="458"/>
      <c r="BN39" s="458"/>
      <c r="BO39" s="458"/>
      <c r="BP39" s="458"/>
    </row>
    <row r="40" spans="1:139" ht="12" customHeight="1">
      <c r="A40" s="458"/>
      <c r="B40" s="467"/>
      <c r="C40" s="488"/>
      <c r="D40" s="488"/>
      <c r="E40" s="488"/>
      <c r="F40" s="488"/>
      <c r="G40" s="488"/>
      <c r="H40" s="488"/>
      <c r="I40" s="488"/>
      <c r="J40" s="488"/>
      <c r="K40" s="526"/>
      <c r="L40" s="553" t="s">
        <v>97</v>
      </c>
      <c r="M40" s="582"/>
      <c r="N40" s="582"/>
      <c r="O40" s="582"/>
      <c r="P40" s="609"/>
      <c r="Q40" s="622" t="str">
        <f>IF(入力シート!$I$18="","",IF(入力シート!$I$18=入力シート!$CV$5,MID(入力シート!$R$20,M2,1),""))</f>
        <v/>
      </c>
      <c r="R40" s="593"/>
      <c r="S40" s="598" t="str">
        <f>IF(入力シート!$I$18="","",IF(入力シート!$I$18=入力シート!$CV$5,MID(入力シート!$R$20,O2,1),""))</f>
        <v/>
      </c>
      <c r="T40" s="593"/>
      <c r="U40" s="598" t="str">
        <f>IF(入力シート!$I$18="","",IF(入力シート!$I$18=入力シート!$CV$5,MID(入力シート!$R$20,Q2,1),""))</f>
        <v/>
      </c>
      <c r="V40" s="593"/>
      <c r="W40" s="598" t="str">
        <f>IF(入力シート!$I$18="","",IF(入力シート!$I$18=入力シート!$CV$5,MID(入力シート!$R$20,S2,1),""))</f>
        <v/>
      </c>
      <c r="X40" s="593"/>
      <c r="Y40" s="598" t="str">
        <f>IF(入力シート!$I$18="","",IF(入力シート!$I$18=入力シート!$CV$5,MID(入力シート!$R$20,U2,1),""))</f>
        <v/>
      </c>
      <c r="Z40" s="593"/>
      <c r="AA40" s="598" t="str">
        <f>IF(入力シート!$I$18="","",IF(入力シート!$I$18=入力シート!$CV$5,MID(入力シート!$R$20,W2,1),""))</f>
        <v/>
      </c>
      <c r="AB40" s="593"/>
      <c r="AC40" s="598" t="str">
        <f>IF(入力シート!$I$18="","",IF(入力シート!$I$18=入力シート!$CV$5,MID(入力シート!$R$20,Y2,1),""))</f>
        <v/>
      </c>
      <c r="AD40" s="593"/>
      <c r="AE40" s="598" t="str">
        <f>IF(入力シート!$I$18="","",IF(入力シート!$I$18=入力シート!$CV$5,MID(入力シート!$R$20,AA2,1),""))</f>
        <v/>
      </c>
      <c r="AF40" s="593"/>
      <c r="AG40" s="598" t="str">
        <f>IF(入力シート!$I$18="","",IF(入力シート!$I$18=入力シート!$CV$5,MID(入力シート!$R$20,AC2,1),""))</f>
        <v/>
      </c>
      <c r="AH40" s="593"/>
      <c r="AI40" s="598" t="str">
        <f>IF(入力シート!$I$18="","",IF(入力シート!$I$18=入力シート!$CV$5,MID(入力シート!$R$20,AE2,1),""))</f>
        <v/>
      </c>
      <c r="AJ40" s="593"/>
      <c r="AK40" s="598" t="str">
        <f>IF(入力シート!$I$18="","",IF(入力シート!$I$18=入力シート!$CV$5,MID(入力シート!$R$20,AG2,1),""))</f>
        <v/>
      </c>
      <c r="AL40" s="593"/>
      <c r="AM40" s="598" t="str">
        <f>IF(入力シート!$I$18="","",IF(入力シート!$I$18=入力シート!$CV$5,MID(入力シート!$R$20,AI2,1),""))</f>
        <v/>
      </c>
      <c r="AN40" s="593"/>
      <c r="AO40" s="598" t="str">
        <f>IF(入力シート!$I$18="","",IF(入力シート!$I$18=入力シート!$CV$5,MID(入力シート!$R$20,AK2,1),""))</f>
        <v/>
      </c>
      <c r="AP40" s="593"/>
      <c r="AQ40" s="598" t="str">
        <f>IF(入力シート!$I$18="","",IF(入力シート!$I$18=入力シート!$CV$5,MID(入力シート!$R$20,AM2,1),""))</f>
        <v/>
      </c>
      <c r="AR40" s="593"/>
      <c r="AS40" s="598" t="str">
        <f>IF(入力シート!$I$18="","",IF(入力シート!$I$18=入力シート!$CV$5,MID(入力シート!$R$20,AO2,1),""))</f>
        <v/>
      </c>
      <c r="AT40" s="670"/>
      <c r="AU40" s="689"/>
      <c r="AV40" s="689"/>
      <c r="AW40" s="689"/>
      <c r="AX40" s="689"/>
      <c r="AY40" s="689"/>
      <c r="AZ40" s="689"/>
      <c r="BA40" s="689"/>
      <c r="BB40" s="689"/>
      <c r="BC40" s="689"/>
      <c r="BD40" s="689"/>
      <c r="BE40" s="689"/>
      <c r="BF40" s="661"/>
      <c r="BG40" s="661"/>
      <c r="BH40" s="661"/>
      <c r="BI40" s="661"/>
      <c r="BJ40" s="661"/>
      <c r="BK40" s="661"/>
      <c r="BL40" s="661"/>
      <c r="BM40" s="458"/>
      <c r="BN40" s="458"/>
      <c r="BO40" s="458"/>
      <c r="BP40" s="458"/>
    </row>
    <row r="41" spans="1:139" ht="12" customHeight="1">
      <c r="A41" s="458"/>
      <c r="B41" s="467"/>
      <c r="C41" s="488"/>
      <c r="D41" s="488"/>
      <c r="E41" s="488"/>
      <c r="F41" s="488"/>
      <c r="G41" s="488"/>
      <c r="H41" s="488"/>
      <c r="I41" s="488"/>
      <c r="J41" s="488"/>
      <c r="K41" s="526"/>
      <c r="L41" s="554"/>
      <c r="M41" s="505"/>
      <c r="N41" s="505"/>
      <c r="O41" s="505"/>
      <c r="P41" s="610"/>
      <c r="Q41" s="623"/>
      <c r="R41" s="592"/>
      <c r="S41" s="597"/>
      <c r="T41" s="592"/>
      <c r="U41" s="597"/>
      <c r="V41" s="592"/>
      <c r="W41" s="597"/>
      <c r="X41" s="592"/>
      <c r="Y41" s="597"/>
      <c r="Z41" s="592"/>
      <c r="AA41" s="597"/>
      <c r="AB41" s="592"/>
      <c r="AC41" s="597"/>
      <c r="AD41" s="592"/>
      <c r="AE41" s="597"/>
      <c r="AF41" s="592"/>
      <c r="AG41" s="597"/>
      <c r="AH41" s="592"/>
      <c r="AI41" s="597"/>
      <c r="AJ41" s="592"/>
      <c r="AK41" s="597"/>
      <c r="AL41" s="592"/>
      <c r="AM41" s="597"/>
      <c r="AN41" s="592"/>
      <c r="AO41" s="597"/>
      <c r="AP41" s="592"/>
      <c r="AQ41" s="597"/>
      <c r="AR41" s="592"/>
      <c r="AS41" s="597"/>
      <c r="AT41" s="671"/>
      <c r="AU41" s="689"/>
      <c r="AV41" s="689"/>
      <c r="AW41" s="689"/>
      <c r="AX41" s="689"/>
      <c r="AY41" s="689"/>
      <c r="AZ41" s="689"/>
      <c r="BA41" s="689"/>
      <c r="BB41" s="689"/>
      <c r="BC41" s="689"/>
      <c r="BD41" s="689"/>
      <c r="BE41" s="689"/>
      <c r="BF41" s="661"/>
      <c r="BG41" s="661"/>
      <c r="BH41" s="661"/>
      <c r="BI41" s="661"/>
      <c r="BJ41" s="661"/>
      <c r="BK41" s="661"/>
      <c r="BL41" s="661"/>
      <c r="BM41" s="458"/>
      <c r="BN41" s="458"/>
      <c r="BO41" s="458"/>
      <c r="BP41" s="458"/>
    </row>
    <row r="42" spans="1:139" ht="12" customHeight="1">
      <c r="A42" s="458"/>
      <c r="B42" s="467"/>
      <c r="C42" s="488"/>
      <c r="D42" s="488"/>
      <c r="E42" s="488"/>
      <c r="F42" s="488"/>
      <c r="G42" s="488"/>
      <c r="H42" s="488"/>
      <c r="I42" s="488"/>
      <c r="J42" s="488"/>
      <c r="K42" s="526"/>
      <c r="L42" s="549" t="s">
        <v>100</v>
      </c>
      <c r="M42" s="578"/>
      <c r="N42" s="578"/>
      <c r="O42" s="578"/>
      <c r="P42" s="605"/>
      <c r="Q42" s="625" t="str">
        <f>IF(入力シート!$I$18="","",IF(入力シート!$I$18=入力シート!$CV$5,MID(入力シート!$R$18,M2,1),""))</f>
        <v/>
      </c>
      <c r="R42" s="633"/>
      <c r="S42" s="633" t="str">
        <f>IF(入力シート!$I$18="","",IF(入力シート!$I$18=入力シート!$CV$5,MID(入力シート!$R$18,O2,1),""))</f>
        <v/>
      </c>
      <c r="T42" s="633"/>
      <c r="U42" s="633" t="str">
        <f>IF(入力シート!$I$18="","",IF(入力シート!$I$18=入力シート!$CV$5,MID(入力シート!$R$18,Q2,1),""))</f>
        <v/>
      </c>
      <c r="V42" s="633"/>
      <c r="W42" s="633" t="str">
        <f>IF(入力シート!$I$18="","",IF(入力シート!$I$18=入力シート!$CV$5,MID(入力シート!$R$18,S2,1),""))</f>
        <v/>
      </c>
      <c r="X42" s="633"/>
      <c r="Y42" s="633" t="str">
        <f>IF(入力シート!$I$18="","",IF(入力シート!$I$18=入力シート!$CV$5,MID(入力シート!$R$18,U2,1),""))</f>
        <v/>
      </c>
      <c r="Z42" s="633"/>
      <c r="AA42" s="633" t="str">
        <f>IF(入力シート!$I$18="","",IF(入力シート!$I$18=入力シート!$CV$5,MID(入力シート!$R$18,W2,1),""))</f>
        <v/>
      </c>
      <c r="AB42" s="633"/>
      <c r="AC42" s="633" t="str">
        <f>IF(入力シート!$I$18="","",IF(入力シート!$I$18=入力シート!$CV$5,MID(入力シート!$R$18,Y2,1),""))</f>
        <v/>
      </c>
      <c r="AD42" s="633"/>
      <c r="AE42" s="633" t="str">
        <f>IF(入力シート!$I$18="","",IF(入力シート!$I$18=入力シート!$CV$5,MID(入力シート!$R$18,AA2,1),""))</f>
        <v/>
      </c>
      <c r="AF42" s="633"/>
      <c r="AG42" s="633" t="str">
        <f>IF(入力シート!$I$18="","",IF(入力シート!$I$18=入力シート!$CV$5,MID(入力シート!$R$18,AC2,1),""))</f>
        <v/>
      </c>
      <c r="AH42" s="633"/>
      <c r="AI42" s="633" t="str">
        <f>IF(入力シート!$I$18="","",IF(入力シート!$I$18=入力シート!$CV$5,MID(入力シート!$R$18,AE2,1),""))</f>
        <v/>
      </c>
      <c r="AJ42" s="633"/>
      <c r="AK42" s="633" t="str">
        <f>IF(入力シート!$I$18="","",IF(入力シート!$I$18=入力シート!$CV$5,MID(入力シート!$R$18,AG2,1),""))</f>
        <v/>
      </c>
      <c r="AL42" s="633"/>
      <c r="AM42" s="633" t="str">
        <f>IF(入力シート!$I$18="","",IF(入力シート!$I$18=入力シート!$CV$5,MID(入力シート!$R$18,AI2,1),""))</f>
        <v/>
      </c>
      <c r="AN42" s="633"/>
      <c r="AO42" s="633" t="str">
        <f>IF(入力シート!$I$18="","",IF(入力シート!$I$18=入力シート!$CV$5,MID(入力シート!$R$18,AK2,1),""))</f>
        <v/>
      </c>
      <c r="AP42" s="633"/>
      <c r="AQ42" s="633" t="str">
        <f>IF(入力シート!$I$18="","",IF(入力シート!$I$18=入力シート!$CV$5,MID(入力シート!$R$18,AM2,1),""))</f>
        <v/>
      </c>
      <c r="AR42" s="633"/>
      <c r="AS42" s="633" t="str">
        <f>IF(入力シート!$I$18="","",IF(入力シート!$I$18=入力シート!$CV$5,MID(入力シート!$R$18,AO2,1),""))</f>
        <v/>
      </c>
      <c r="AT42" s="657"/>
      <c r="AU42" s="629"/>
      <c r="AV42" s="629"/>
      <c r="AW42" s="661"/>
      <c r="AX42" s="629"/>
      <c r="AY42" s="629"/>
      <c r="AZ42" s="629"/>
      <c r="BA42" s="629"/>
      <c r="BB42" s="629"/>
      <c r="BC42" s="629"/>
      <c r="BD42" s="629"/>
      <c r="BE42" s="629"/>
      <c r="BF42" s="661"/>
      <c r="BG42" s="661"/>
      <c r="BH42" s="661"/>
      <c r="BI42" s="661"/>
      <c r="BJ42" s="661"/>
      <c r="BK42" s="661"/>
      <c r="BL42" s="661"/>
      <c r="BM42" s="458"/>
      <c r="BN42" s="458"/>
      <c r="BO42" s="458"/>
      <c r="BP42" s="458"/>
    </row>
    <row r="43" spans="1:139" ht="12" customHeight="1">
      <c r="A43" s="458"/>
      <c r="B43" s="467"/>
      <c r="C43" s="488"/>
      <c r="D43" s="488"/>
      <c r="E43" s="488"/>
      <c r="F43" s="488"/>
      <c r="G43" s="488"/>
      <c r="H43" s="488"/>
      <c r="I43" s="488"/>
      <c r="J43" s="488"/>
      <c r="K43" s="526"/>
      <c r="L43" s="550"/>
      <c r="M43" s="579"/>
      <c r="N43" s="579"/>
      <c r="O43" s="579"/>
      <c r="P43" s="606"/>
      <c r="Q43" s="626"/>
      <c r="R43" s="634"/>
      <c r="S43" s="634"/>
      <c r="T43" s="634"/>
      <c r="U43" s="634"/>
      <c r="V43" s="634"/>
      <c r="W43" s="634"/>
      <c r="X43" s="634"/>
      <c r="Y43" s="634"/>
      <c r="Z43" s="634"/>
      <c r="AA43" s="634"/>
      <c r="AB43" s="634"/>
      <c r="AC43" s="634"/>
      <c r="AD43" s="634"/>
      <c r="AE43" s="634"/>
      <c r="AF43" s="634"/>
      <c r="AG43" s="634"/>
      <c r="AH43" s="634"/>
      <c r="AI43" s="634"/>
      <c r="AJ43" s="634"/>
      <c r="AK43" s="634"/>
      <c r="AL43" s="634"/>
      <c r="AM43" s="634"/>
      <c r="AN43" s="634"/>
      <c r="AO43" s="634"/>
      <c r="AP43" s="634"/>
      <c r="AQ43" s="634"/>
      <c r="AR43" s="634"/>
      <c r="AS43" s="634"/>
      <c r="AT43" s="659"/>
      <c r="AU43" s="629"/>
      <c r="AV43" s="629"/>
      <c r="AW43" s="693"/>
      <c r="AX43" s="629"/>
      <c r="AY43" s="629"/>
      <c r="AZ43" s="693"/>
      <c r="BA43" s="629"/>
      <c r="BB43" s="629"/>
      <c r="BC43" s="629"/>
      <c r="BD43" s="629"/>
      <c r="BE43" s="629"/>
      <c r="BF43" s="708"/>
      <c r="BG43" s="708"/>
      <c r="BH43" s="708"/>
      <c r="BI43" s="708"/>
      <c r="BJ43" s="661"/>
      <c r="BK43" s="661"/>
      <c r="BL43" s="661"/>
      <c r="BM43" s="458"/>
      <c r="BN43" s="458"/>
      <c r="BO43" s="458"/>
      <c r="BP43" s="458"/>
    </row>
    <row r="44" spans="1:139" ht="12" customHeight="1">
      <c r="A44" s="458"/>
      <c r="B44" s="467"/>
      <c r="C44" s="488"/>
      <c r="D44" s="488"/>
      <c r="E44" s="488"/>
      <c r="F44" s="488"/>
      <c r="G44" s="488"/>
      <c r="H44" s="488"/>
      <c r="I44" s="488"/>
      <c r="J44" s="488"/>
      <c r="K44" s="526"/>
      <c r="L44" s="547" t="s">
        <v>11</v>
      </c>
      <c r="M44" s="576"/>
      <c r="N44" s="576"/>
      <c r="O44" s="576"/>
      <c r="P44" s="603"/>
      <c r="Q44" s="625" t="str">
        <f>IF(入力シート!$I$18="","",IF(入力シート!$I$18=入力シート!$CV$5,MID(入力シート!$R$23,1,1),""))</f>
        <v/>
      </c>
      <c r="R44" s="633"/>
      <c r="S44" s="633" t="str">
        <f>IF(入力シート!$I$18="","",IF(入力シート!$I$18=入力シート!$CV$5,MID(入力シート!$R$23,2,1),""))</f>
        <v/>
      </c>
      <c r="T44" s="633"/>
      <c r="U44" s="633" t="str">
        <f>IF(入力シート!$I$18="","",IF(入力シート!$I$18=入力シート!$CV$5,MID(入力シート!$R$23,3,1),""))</f>
        <v/>
      </c>
      <c r="V44" s="633"/>
      <c r="W44" s="633" t="s">
        <v>3</v>
      </c>
      <c r="X44" s="633"/>
      <c r="Y44" s="633" t="str">
        <f>IF(入力シート!$U$23="","",IF(入力シート!$I$18=入力シート!$CV$5,MID(入力シート!$U$23,1,1),""))</f>
        <v/>
      </c>
      <c r="Z44" s="633"/>
      <c r="AA44" s="633" t="str">
        <f>IF(入力シート!$U$23="","",IF(入力シート!$I$18=入力シート!$CV$5,MID(入力シート!$U$23,2,1),""))</f>
        <v/>
      </c>
      <c r="AB44" s="633"/>
      <c r="AC44" s="633" t="str">
        <f>IF(入力シート!$U$23="","",IF(入力シート!$I$18=入力シート!$CV$5,MID(入力シート!$U$23,3,1),""))</f>
        <v/>
      </c>
      <c r="AD44" s="633"/>
      <c r="AE44" s="633" t="str">
        <f>IF(入力シート!$U$23="","",IF(入力シート!$I$18=入力シート!$CV$5,MID(入力シート!$U$23,4,1),""))</f>
        <v/>
      </c>
      <c r="AF44" s="657"/>
      <c r="AG44" s="661"/>
      <c r="AH44" s="661"/>
      <c r="AI44" s="661"/>
      <c r="AJ44" s="661"/>
      <c r="AK44" s="661"/>
      <c r="AL44" s="661"/>
      <c r="AM44" s="661"/>
      <c r="AN44" s="661"/>
      <c r="AO44" s="661"/>
      <c r="AP44" s="661"/>
      <c r="AQ44" s="661"/>
      <c r="AR44" s="661"/>
      <c r="AS44" s="661"/>
      <c r="AT44" s="661"/>
      <c r="AU44" s="661"/>
      <c r="AV44" s="661"/>
      <c r="AW44" s="693"/>
      <c r="AX44" s="661"/>
      <c r="AY44" s="661"/>
      <c r="AZ44" s="693"/>
      <c r="BA44" s="661"/>
      <c r="BB44" s="661"/>
      <c r="BC44" s="661"/>
      <c r="BD44" s="661"/>
      <c r="BE44" s="661"/>
      <c r="BF44" s="661"/>
      <c r="BG44" s="661"/>
      <c r="BH44" s="661"/>
      <c r="BI44" s="661"/>
      <c r="BJ44" s="661"/>
      <c r="BK44" s="661"/>
      <c r="BL44" s="661"/>
      <c r="BM44" s="458"/>
      <c r="BN44" s="458"/>
      <c r="BO44" s="458"/>
      <c r="BP44" s="458"/>
    </row>
    <row r="45" spans="1:139" ht="12" customHeight="1">
      <c r="A45" s="458"/>
      <c r="B45" s="467"/>
      <c r="C45" s="488"/>
      <c r="D45" s="488"/>
      <c r="E45" s="488"/>
      <c r="F45" s="488"/>
      <c r="G45" s="488"/>
      <c r="H45" s="488"/>
      <c r="I45" s="488"/>
      <c r="J45" s="488"/>
      <c r="K45" s="526"/>
      <c r="L45" s="548"/>
      <c r="M45" s="577"/>
      <c r="N45" s="577"/>
      <c r="O45" s="577"/>
      <c r="P45" s="604"/>
      <c r="Q45" s="626"/>
      <c r="R45" s="634"/>
      <c r="S45" s="634"/>
      <c r="T45" s="634"/>
      <c r="U45" s="634"/>
      <c r="V45" s="634"/>
      <c r="W45" s="634"/>
      <c r="X45" s="634"/>
      <c r="Y45" s="634"/>
      <c r="Z45" s="634"/>
      <c r="AA45" s="634"/>
      <c r="AB45" s="634"/>
      <c r="AC45" s="634"/>
      <c r="AD45" s="634"/>
      <c r="AE45" s="634"/>
      <c r="AF45" s="659"/>
      <c r="AG45" s="661"/>
      <c r="AH45" s="661"/>
      <c r="AI45" s="661"/>
      <c r="AJ45" s="661"/>
      <c r="AK45" s="661"/>
      <c r="AL45" s="661"/>
      <c r="AM45" s="661"/>
      <c r="AN45" s="661"/>
      <c r="AO45" s="661"/>
      <c r="AP45" s="661"/>
      <c r="AQ45" s="661"/>
      <c r="AR45" s="661"/>
      <c r="AS45" s="661"/>
      <c r="AT45" s="661"/>
      <c r="AU45" s="661"/>
      <c r="AV45" s="661"/>
      <c r="AW45" s="661"/>
      <c r="AX45" s="661"/>
      <c r="AY45" s="661"/>
      <c r="AZ45" s="661"/>
      <c r="BA45" s="661"/>
      <c r="BB45" s="661"/>
      <c r="BC45" s="661"/>
      <c r="BD45" s="661"/>
      <c r="BE45" s="661"/>
      <c r="BF45" s="661"/>
      <c r="BG45" s="661"/>
      <c r="BH45" s="661"/>
      <c r="BI45" s="661"/>
      <c r="BJ45" s="661"/>
      <c r="BK45" s="661"/>
      <c r="BL45" s="661"/>
      <c r="BM45" s="458"/>
      <c r="BN45" s="458"/>
      <c r="BO45" s="458"/>
      <c r="BP45" s="458"/>
    </row>
    <row r="46" spans="1:139" ht="12" customHeight="1">
      <c r="A46" s="458"/>
      <c r="B46" s="467"/>
      <c r="C46" s="488"/>
      <c r="D46" s="488"/>
      <c r="E46" s="488"/>
      <c r="F46" s="488"/>
      <c r="G46" s="488"/>
      <c r="H46" s="488"/>
      <c r="I46" s="488"/>
      <c r="J46" s="488"/>
      <c r="K46" s="526"/>
      <c r="L46" s="547" t="s">
        <v>19</v>
      </c>
      <c r="M46" s="576"/>
      <c r="N46" s="576"/>
      <c r="O46" s="576"/>
      <c r="P46" s="603"/>
      <c r="Q46" s="622" t="str">
        <f>IF(入力シート!$I$18="","",IF(入力シート!$I$18=入力シート!$CV$5,MID(入力シート!$R$26,M2,1),""))</f>
        <v/>
      </c>
      <c r="R46" s="593"/>
      <c r="S46" s="598" t="str">
        <f>IF(入力シート!$I$18="","",IF(入力シート!$I$18=入力シート!$CV$5,MID(入力シート!$R$26,O2,1),""))</f>
        <v/>
      </c>
      <c r="T46" s="593"/>
      <c r="U46" s="598" t="str">
        <f>IF(入力シート!$I$18="","",IF(入力シート!$I$18=入力シート!$CV$5,MID(入力シート!$R$26,Q2,1),""))</f>
        <v/>
      </c>
      <c r="V46" s="593"/>
      <c r="W46" s="598" t="str">
        <f>IF(入力シート!$I$18="","",IF(入力シート!$I$18=入力シート!$CV$5,MID(入力シート!$R$26,S2,1),""))</f>
        <v/>
      </c>
      <c r="X46" s="593"/>
      <c r="Y46" s="633" t="str">
        <f>IF(入力シート!$I$18="","",IF(入力シート!$I$18=入力シート!$CV$5,MID(入力シート!$R$26,U2,1),""))</f>
        <v/>
      </c>
      <c r="Z46" s="633"/>
      <c r="AA46" s="633" t="str">
        <f>IF(入力シート!$I$18="","",IF(入力シート!$I$18=入力シート!$CV$5,MID(入力シート!$R$26,W2,1),""))</f>
        <v/>
      </c>
      <c r="AB46" s="633"/>
      <c r="AC46" s="633" t="str">
        <f>IF(入力シート!$I$18="","",IF(入力シート!$I$18=入力シート!$CV$5,MID(入力シート!$R$26,Y2,1),""))</f>
        <v/>
      </c>
      <c r="AD46" s="633"/>
      <c r="AE46" s="633" t="str">
        <f>IF(入力シート!$I$18="","",IF(入力シート!$I$18=入力シート!$CV$5,MID(入力シート!$R$26,AA2,1),""))</f>
        <v/>
      </c>
      <c r="AF46" s="633"/>
      <c r="AG46" s="633" t="str">
        <f>IF(入力シート!$I$18="","",IF(入力シート!$I$18=入力シート!$CV$5,MID(入力シート!$R$26,AC2,1),""))</f>
        <v/>
      </c>
      <c r="AH46" s="633"/>
      <c r="AI46" s="633" t="str">
        <f>IF(入力シート!$I$18="","",IF(入力シート!$I$18=入力シート!$CV$5,MID(入力シート!$R$26,AE2,1),""))</f>
        <v/>
      </c>
      <c r="AJ46" s="633"/>
      <c r="AK46" s="633" t="str">
        <f>IF(入力シート!$I$18="","",IF(入力シート!$I$18=入力シート!$CV$5,MID(入力シート!$R$26,AG2,1),""))</f>
        <v/>
      </c>
      <c r="AL46" s="633"/>
      <c r="AM46" s="633" t="str">
        <f>IF(入力シート!$I$18="","",IF(入力シート!$I$18=入力シート!$CV$5,MID(入力シート!$R$26,AI2,1),""))</f>
        <v/>
      </c>
      <c r="AN46" s="633"/>
      <c r="AO46" s="598" t="str">
        <f>IF(入力シート!$I$18="","",IF(入力シート!$I$18=入力シート!$CV$5,MID(入力シート!$R$26,AK2,1),""))</f>
        <v/>
      </c>
      <c r="AP46" s="670"/>
      <c r="AQ46" s="661"/>
      <c r="AR46" s="661"/>
      <c r="AS46" s="661"/>
      <c r="AT46" s="661"/>
      <c r="AU46" s="661"/>
      <c r="AV46" s="661"/>
      <c r="AW46" s="661"/>
      <c r="AX46" s="661"/>
      <c r="AY46" s="661"/>
      <c r="AZ46" s="661"/>
      <c r="BA46" s="661"/>
      <c r="BB46" s="661"/>
      <c r="BC46" s="661"/>
      <c r="BD46" s="661"/>
      <c r="BE46" s="661"/>
      <c r="BF46" s="661"/>
      <c r="BG46" s="661"/>
      <c r="BH46" s="661"/>
      <c r="BI46" s="661"/>
      <c r="BJ46" s="661"/>
      <c r="BK46" s="661"/>
      <c r="BL46" s="661"/>
      <c r="BM46" s="458"/>
      <c r="BN46" s="458"/>
      <c r="BO46" s="458"/>
      <c r="BP46" s="458"/>
    </row>
    <row r="47" spans="1:139" ht="12" customHeight="1">
      <c r="A47" s="458"/>
      <c r="B47" s="467"/>
      <c r="C47" s="488"/>
      <c r="D47" s="488"/>
      <c r="E47" s="488"/>
      <c r="F47" s="488"/>
      <c r="G47" s="488"/>
      <c r="H47" s="488"/>
      <c r="I47" s="488"/>
      <c r="J47" s="488"/>
      <c r="K47" s="526"/>
      <c r="L47" s="548"/>
      <c r="M47" s="577"/>
      <c r="N47" s="577"/>
      <c r="O47" s="577"/>
      <c r="P47" s="604"/>
      <c r="Q47" s="623"/>
      <c r="R47" s="592"/>
      <c r="S47" s="597"/>
      <c r="T47" s="592"/>
      <c r="U47" s="597"/>
      <c r="V47" s="592"/>
      <c r="W47" s="597"/>
      <c r="X47" s="592"/>
      <c r="Y47" s="634"/>
      <c r="Z47" s="634"/>
      <c r="AA47" s="634"/>
      <c r="AB47" s="634"/>
      <c r="AC47" s="634"/>
      <c r="AD47" s="634"/>
      <c r="AE47" s="634"/>
      <c r="AF47" s="634"/>
      <c r="AG47" s="634"/>
      <c r="AH47" s="634"/>
      <c r="AI47" s="634"/>
      <c r="AJ47" s="634"/>
      <c r="AK47" s="634"/>
      <c r="AL47" s="634"/>
      <c r="AM47" s="634"/>
      <c r="AN47" s="634"/>
      <c r="AO47" s="597"/>
      <c r="AP47" s="671"/>
      <c r="AQ47" s="661"/>
      <c r="AR47" s="661"/>
      <c r="AS47" s="661"/>
      <c r="AT47" s="661"/>
      <c r="AU47" s="661"/>
      <c r="AV47" s="661"/>
      <c r="AW47" s="661"/>
      <c r="AX47" s="661"/>
      <c r="AY47" s="661"/>
      <c r="AZ47" s="661"/>
      <c r="BA47" s="661"/>
      <c r="BB47" s="661"/>
      <c r="BC47" s="661"/>
      <c r="BD47" s="661"/>
      <c r="BE47" s="661"/>
      <c r="BF47" s="661"/>
      <c r="BG47" s="661"/>
      <c r="BH47" s="661"/>
      <c r="BI47" s="661"/>
      <c r="BJ47" s="661"/>
      <c r="BK47" s="661"/>
      <c r="BL47" s="661"/>
      <c r="BM47" s="458"/>
      <c r="BN47" s="458"/>
      <c r="BO47" s="458"/>
      <c r="BP47" s="458"/>
    </row>
    <row r="48" spans="1:139" ht="12" customHeight="1">
      <c r="A48" s="458"/>
      <c r="B48" s="467"/>
      <c r="C48" s="488"/>
      <c r="D48" s="488"/>
      <c r="E48" s="488"/>
      <c r="F48" s="488"/>
      <c r="G48" s="488"/>
      <c r="H48" s="488"/>
      <c r="I48" s="488"/>
      <c r="J48" s="488"/>
      <c r="K48" s="526"/>
      <c r="L48" s="549" t="s">
        <v>4</v>
      </c>
      <c r="M48" s="578"/>
      <c r="N48" s="578"/>
      <c r="O48" s="578"/>
      <c r="P48" s="605"/>
      <c r="Q48" s="622" t="str">
        <f>IF(入力シート!$I$18="","",IF(入力シート!$I$18=入力シート!$CV$5,MID(入力シート!$R$27,M2,1),""))</f>
        <v/>
      </c>
      <c r="R48" s="593"/>
      <c r="S48" s="598" t="str">
        <f>IF(入力シート!$I$18="","",IF(入力シート!$I$18=入力シート!$CV$5,MID(入力シート!$R$27,O2,1),""))</f>
        <v/>
      </c>
      <c r="T48" s="593"/>
      <c r="U48" s="598" t="str">
        <f>IF(入力シート!$I$18="","",IF(入力シート!$I$18=入力シート!$CV$5,MID(入力シート!$R$27,Q2,1),""))</f>
        <v/>
      </c>
      <c r="V48" s="593"/>
      <c r="W48" s="598" t="str">
        <f>IF(入力シート!$I$18="","",IF(入力シート!$I$18=入力シート!$CV$5,MID(入力シート!$R$27,S2,1),""))</f>
        <v/>
      </c>
      <c r="X48" s="593"/>
      <c r="Y48" s="633" t="str">
        <f>IF(入力シート!$I$18="","",IF(入力シート!$I$18=入力シート!$CV$5,MID(入力シート!$R$27,U2,1),""))</f>
        <v/>
      </c>
      <c r="Z48" s="633"/>
      <c r="AA48" s="633" t="str">
        <f>IF(入力シート!$I$18="","",IF(入力シート!$I$18=入力シート!$CV$5,MID(入力シート!$R$27,W2,1),""))</f>
        <v/>
      </c>
      <c r="AB48" s="633"/>
      <c r="AC48" s="633" t="str">
        <f>IF(入力シート!$I$18="","",IF(入力シート!$I$18=入力シート!$CV$5,MID(入力シート!$R$27,Y2,1),""))</f>
        <v/>
      </c>
      <c r="AD48" s="633"/>
      <c r="AE48" s="633" t="str">
        <f>IF(入力シート!$I$18="","",IF(入力シート!$I$18=入力シート!$CV$5,MID(入力シート!$R$27,AA2,1),""))</f>
        <v/>
      </c>
      <c r="AF48" s="633"/>
      <c r="AG48" s="633" t="str">
        <f>IF(入力シート!$I$18="","",IF(入力シート!$I$18=入力シート!$CV$5,MID(入力シート!$R$27,AC2,1),""))</f>
        <v/>
      </c>
      <c r="AH48" s="633"/>
      <c r="AI48" s="633" t="str">
        <f>IF(入力シート!$I$18="","",IF(入力シート!$I$18=入力シート!$CV$5,MID(入力シート!$R$27,AE2,1),""))</f>
        <v/>
      </c>
      <c r="AJ48" s="633"/>
      <c r="AK48" s="633" t="str">
        <f>IF(入力シート!$I$18="","",IF(入力シート!$I$18=入力シート!$CV$5,MID(入力シート!$R$27,AG2,1),""))</f>
        <v/>
      </c>
      <c r="AL48" s="633"/>
      <c r="AM48" s="633" t="str">
        <f>IF(入力シート!$I$18="","",IF(入力シート!$I$18=入力シート!$CV$5,MID(入力シート!$R$27,AI2,1),""))</f>
        <v/>
      </c>
      <c r="AN48" s="657"/>
      <c r="AO48" s="661"/>
      <c r="AP48" s="661"/>
      <c r="AQ48" s="661"/>
      <c r="AR48" s="661"/>
      <c r="AS48" s="661"/>
      <c r="AT48" s="661"/>
      <c r="AU48" s="661"/>
      <c r="AV48" s="661"/>
      <c r="AW48" s="661"/>
      <c r="AX48" s="661"/>
      <c r="AY48" s="661"/>
      <c r="AZ48" s="661"/>
      <c r="BA48" s="661"/>
      <c r="BB48" s="661"/>
      <c r="BC48" s="661"/>
      <c r="BD48" s="661"/>
      <c r="BE48" s="661"/>
      <c r="BF48" s="661"/>
      <c r="BG48" s="661"/>
      <c r="BH48" s="661"/>
      <c r="BI48" s="661"/>
      <c r="BJ48" s="661"/>
      <c r="BK48" s="661"/>
      <c r="BL48" s="661"/>
      <c r="BM48" s="458"/>
      <c r="BN48" s="458"/>
      <c r="BO48" s="458"/>
      <c r="BP48" s="458"/>
    </row>
    <row r="49" spans="1:68" ht="12" customHeight="1">
      <c r="A49" s="458"/>
      <c r="B49" s="467"/>
      <c r="C49" s="488"/>
      <c r="D49" s="488"/>
      <c r="E49" s="488"/>
      <c r="F49" s="488"/>
      <c r="G49" s="488"/>
      <c r="H49" s="488"/>
      <c r="I49" s="488"/>
      <c r="J49" s="488"/>
      <c r="K49" s="526"/>
      <c r="L49" s="550"/>
      <c r="M49" s="579"/>
      <c r="N49" s="579"/>
      <c r="O49" s="579"/>
      <c r="P49" s="606"/>
      <c r="Q49" s="623"/>
      <c r="R49" s="592"/>
      <c r="S49" s="597"/>
      <c r="T49" s="592"/>
      <c r="U49" s="597"/>
      <c r="V49" s="592"/>
      <c r="W49" s="597"/>
      <c r="X49" s="592"/>
      <c r="Y49" s="634"/>
      <c r="Z49" s="634"/>
      <c r="AA49" s="634"/>
      <c r="AB49" s="634"/>
      <c r="AC49" s="634"/>
      <c r="AD49" s="634"/>
      <c r="AE49" s="634"/>
      <c r="AF49" s="634"/>
      <c r="AG49" s="634"/>
      <c r="AH49" s="634"/>
      <c r="AI49" s="634"/>
      <c r="AJ49" s="634"/>
      <c r="AK49" s="634"/>
      <c r="AL49" s="634"/>
      <c r="AM49" s="634"/>
      <c r="AN49" s="659"/>
      <c r="AO49" s="661"/>
      <c r="AP49" s="661"/>
      <c r="AQ49" s="661"/>
      <c r="AR49" s="661"/>
      <c r="AS49" s="661"/>
      <c r="AT49" s="661"/>
      <c r="AU49" s="661"/>
      <c r="AV49" s="661"/>
      <c r="AW49" s="661"/>
      <c r="AX49" s="661"/>
      <c r="AY49" s="661"/>
      <c r="AZ49" s="661"/>
      <c r="BA49" s="661"/>
      <c r="BB49" s="661"/>
      <c r="BC49" s="661"/>
      <c r="BD49" s="661"/>
      <c r="BE49" s="661"/>
      <c r="BF49" s="661"/>
      <c r="BG49" s="661"/>
      <c r="BH49" s="661"/>
      <c r="BI49" s="661"/>
      <c r="BJ49" s="661"/>
      <c r="BK49" s="661"/>
      <c r="BL49" s="661"/>
      <c r="BM49" s="458"/>
      <c r="BN49" s="458"/>
      <c r="BO49" s="458"/>
      <c r="BP49" s="458"/>
    </row>
    <row r="50" spans="1:68" ht="12" customHeight="1">
      <c r="A50" s="458"/>
      <c r="B50" s="467"/>
      <c r="C50" s="488"/>
      <c r="D50" s="488"/>
      <c r="E50" s="488"/>
      <c r="F50" s="488"/>
      <c r="G50" s="488"/>
      <c r="H50" s="488"/>
      <c r="I50" s="488"/>
      <c r="J50" s="488"/>
      <c r="K50" s="526"/>
      <c r="L50" s="549" t="s">
        <v>14</v>
      </c>
      <c r="M50" s="578"/>
      <c r="N50" s="578"/>
      <c r="O50" s="578"/>
      <c r="P50" s="605"/>
      <c r="Q50" s="622" t="str">
        <f>IF(入力シート!$R$24="","",IF(入力シート!$I$18=入力シート!$CV$5,MID(入力シート!$R$24,M2,1),""))</f>
        <v/>
      </c>
      <c r="R50" s="593"/>
      <c r="S50" s="598" t="str">
        <f>IF(入力シート!$R$24="","",IF(入力シート!$I$18=入力シート!$CV$5,MID(入力シート!$R$24,O2,1),""))</f>
        <v/>
      </c>
      <c r="T50" s="593"/>
      <c r="U50" s="633" t="str">
        <f>IF(入力シート!$R$24="","",IF(入力シート!$I$18=入力シート!$CV$5,MID(入力シート!$R$24,Q2,1),""))</f>
        <v/>
      </c>
      <c r="V50" s="633"/>
      <c r="W50" s="598" t="str">
        <f>IF(入力シート!$R$24="","",IF(入力シート!$I$18=入力シート!$CV$5,MID(入力シート!$R$24,S2,1),""))</f>
        <v/>
      </c>
      <c r="X50" s="593"/>
      <c r="Y50" s="633" t="str">
        <f>IF(入力シート!$R$24="","",IF(入力シート!$I$18=入力シート!$CV$5,MID(入力シート!$R$24,U2,1),""))</f>
        <v/>
      </c>
      <c r="Z50" s="633"/>
      <c r="AA50" s="633" t="str">
        <f>IF(入力シート!$R$24="","",IF(入力シート!$I$18=入力シート!$CV$5,MID(入力シート!$R$24,W2,1),""))</f>
        <v/>
      </c>
      <c r="AB50" s="633"/>
      <c r="AC50" s="633" t="str">
        <f>IF(入力シート!$R$24="","",IF(入力シート!$I$18=入力シート!$CV$5,MID(入力シート!$R$24,Y2,1),""))</f>
        <v/>
      </c>
      <c r="AD50" s="633"/>
      <c r="AE50" s="633" t="str">
        <f>IF(入力シート!$R$24="","",IF(入力シート!$I$18=入力シート!$CV$5,MID(入力シート!$R$24,AA2,1),""))</f>
        <v/>
      </c>
      <c r="AF50" s="633"/>
      <c r="AG50" s="633" t="str">
        <f>IF(入力シート!$R$24="","",IF(入力シート!$I$18=入力シート!$CV$5,MID(入力シート!$R$24,AC2,1),""))</f>
        <v/>
      </c>
      <c r="AH50" s="633"/>
      <c r="AI50" s="633" t="str">
        <f>IF(入力シート!$R$24="","",IF(入力シート!$I$18=入力シート!$CV$5,MID(入力シート!$R$24,AE2,1),""))</f>
        <v/>
      </c>
      <c r="AJ50" s="633"/>
      <c r="AK50" s="633" t="str">
        <f>IF(入力シート!$R$24="","",IF(入力シート!$I$18=入力シート!$CV$5,MID(入力シート!$R$24,AG2,1),""))</f>
        <v/>
      </c>
      <c r="AL50" s="633"/>
      <c r="AM50" s="633" t="str">
        <f>IF(入力シート!$R$24="","",IF(入力シート!$I$18=入力シート!$CV$5,MID(入力シート!$R$24,AI2,1),""))</f>
        <v/>
      </c>
      <c r="AN50" s="633"/>
      <c r="AO50" s="633" t="str">
        <f>IF(入力シート!$R$24="","",IF(入力シート!$I$18=入力シート!$CV$5,MID(入力シート!$R$24,AK2,1),""))</f>
        <v/>
      </c>
      <c r="AP50" s="633"/>
      <c r="AQ50" s="633" t="str">
        <f>IF(入力シート!$R$24="","",IF(入力シート!$I$18=入力シート!$CV$5,MID(入力シート!$R$24,AM2,1),""))</f>
        <v/>
      </c>
      <c r="AR50" s="633"/>
      <c r="AS50" s="633" t="str">
        <f>IF(入力シート!$R$24="","",IF(入力シート!$I$18=入力シート!$CV$5,MID(入力シート!$R$24,AO2,1),""))</f>
        <v/>
      </c>
      <c r="AT50" s="633"/>
      <c r="AU50" s="633" t="str">
        <f>IF(入力シート!$R$24="","",IF(入力シート!$I$18=入力シート!$CV$5,MID(入力シート!$R$24,AQ2,1),""))</f>
        <v/>
      </c>
      <c r="AV50" s="633"/>
      <c r="AW50" s="633" t="str">
        <f>IF(入力シート!$R$24="","",IF(入力シート!$I$18=入力シート!$CV$5,MID(入力シート!$R$24,AS2,1),""))</f>
        <v/>
      </c>
      <c r="AX50" s="633"/>
      <c r="AY50" s="633" t="str">
        <f>IF(入力シート!$R$24="","",IF(入力シート!$I$18=入力シート!$CV$5,MID(入力シート!$R$24,AU2,1),""))</f>
        <v/>
      </c>
      <c r="AZ50" s="633"/>
      <c r="BA50" s="633" t="str">
        <f>IF(入力シート!$R$24="","",IF(入力シート!$I$18=入力シート!$CV$5,MID(入力シート!$R$24,AW2,1),""))</f>
        <v/>
      </c>
      <c r="BB50" s="633"/>
      <c r="BC50" s="633" t="str">
        <f>IF(入力シート!$R$24="","",IF(入力シート!$I$18=入力シート!$CV$5,MID(入力シート!$R$24,AY2,1),""))</f>
        <v/>
      </c>
      <c r="BD50" s="633"/>
      <c r="BE50" s="633" t="str">
        <f>IF(入力シート!$R$24="","",IF(入力シート!$I$18=入力シート!$CV$5,MID(入力シート!$R$24,BA2,1),""))</f>
        <v/>
      </c>
      <c r="BF50" s="633"/>
      <c r="BG50" s="633" t="str">
        <f>IF(入力シート!$R$24="","",IF(入力シート!$I$18=入力シート!$CV$5,MID(入力シート!$R$24,BC2,1),""))</f>
        <v/>
      </c>
      <c r="BH50" s="633"/>
      <c r="BI50" s="633" t="str">
        <f>IF(入力シート!$R$24="","",IF(入力シート!$I$18=入力シート!$CV$5,MID(入力シート!$R$24,BE2,1),""))</f>
        <v/>
      </c>
      <c r="BJ50" s="633"/>
      <c r="BK50" s="633" t="str">
        <f>IF(入力シート!$R$24="","",IF(入力シート!$I$18=入力シート!$CV$5,MID(入力シート!$R$24,BG2,1),""))</f>
        <v/>
      </c>
      <c r="BL50" s="633"/>
      <c r="BM50" s="598" t="str">
        <f>IF(入力シート!$R$24="","",IF(入力シート!$I$18=入力シート!$CV$5,MID(入力シート!$R$24,BI2,1),""))</f>
        <v/>
      </c>
      <c r="BN50" s="670"/>
      <c r="BO50" s="458"/>
      <c r="BP50" s="458"/>
    </row>
    <row r="51" spans="1:68" ht="12" customHeight="1">
      <c r="A51" s="458"/>
      <c r="B51" s="467"/>
      <c r="C51" s="488"/>
      <c r="D51" s="488"/>
      <c r="E51" s="488"/>
      <c r="F51" s="488"/>
      <c r="G51" s="488"/>
      <c r="H51" s="488"/>
      <c r="I51" s="488"/>
      <c r="J51" s="488"/>
      <c r="K51" s="526"/>
      <c r="L51" s="551"/>
      <c r="M51" s="483"/>
      <c r="N51" s="483"/>
      <c r="O51" s="483"/>
      <c r="P51" s="523"/>
      <c r="Q51" s="623"/>
      <c r="R51" s="592"/>
      <c r="S51" s="597"/>
      <c r="T51" s="592"/>
      <c r="U51" s="634"/>
      <c r="V51" s="634"/>
      <c r="W51" s="597"/>
      <c r="X51" s="592"/>
      <c r="Y51" s="634"/>
      <c r="Z51" s="634"/>
      <c r="AA51" s="634"/>
      <c r="AB51" s="634"/>
      <c r="AC51" s="634"/>
      <c r="AD51" s="634"/>
      <c r="AE51" s="634"/>
      <c r="AF51" s="634"/>
      <c r="AG51" s="634"/>
      <c r="AH51" s="634"/>
      <c r="AI51" s="634"/>
      <c r="AJ51" s="634"/>
      <c r="AK51" s="634"/>
      <c r="AL51" s="634"/>
      <c r="AM51" s="634"/>
      <c r="AN51" s="634"/>
      <c r="AO51" s="634"/>
      <c r="AP51" s="634"/>
      <c r="AQ51" s="634"/>
      <c r="AR51" s="634"/>
      <c r="AS51" s="634"/>
      <c r="AT51" s="634"/>
      <c r="AU51" s="634"/>
      <c r="AV51" s="634"/>
      <c r="AW51" s="634"/>
      <c r="AX51" s="634"/>
      <c r="AY51" s="634"/>
      <c r="AZ51" s="634"/>
      <c r="BA51" s="634"/>
      <c r="BB51" s="634"/>
      <c r="BC51" s="634"/>
      <c r="BD51" s="634"/>
      <c r="BE51" s="634"/>
      <c r="BF51" s="634"/>
      <c r="BG51" s="634"/>
      <c r="BH51" s="634"/>
      <c r="BI51" s="634"/>
      <c r="BJ51" s="634"/>
      <c r="BK51" s="634"/>
      <c r="BL51" s="634"/>
      <c r="BM51" s="597"/>
      <c r="BN51" s="671"/>
      <c r="BO51" s="458"/>
      <c r="BP51" s="458"/>
    </row>
    <row r="52" spans="1:68" ht="12" customHeight="1">
      <c r="A52" s="458"/>
      <c r="B52" s="467"/>
      <c r="C52" s="488"/>
      <c r="D52" s="488"/>
      <c r="E52" s="488"/>
      <c r="F52" s="488"/>
      <c r="G52" s="488"/>
      <c r="H52" s="488"/>
      <c r="I52" s="488"/>
      <c r="J52" s="488"/>
      <c r="K52" s="526"/>
      <c r="L52" s="551"/>
      <c r="M52" s="483"/>
      <c r="N52" s="483"/>
      <c r="O52" s="483"/>
      <c r="P52" s="523"/>
      <c r="Q52" s="622" t="str">
        <f>IF(入力シート!$R$24="","",IF(入力シート!$I$18=入力シート!$CV$5,MID(入力シート!$R$24,BK2,1),""))</f>
        <v/>
      </c>
      <c r="R52" s="593"/>
      <c r="S52" s="598" t="str">
        <f>IF(入力シート!$R$24="","",IF(入力シート!$I$18=入力シート!$CV$5,MID(入力シート!$R$24,BM2,1),""))</f>
        <v/>
      </c>
      <c r="T52" s="593"/>
      <c r="U52" s="598" t="str">
        <f>IF(入力シート!$R$24="","",IF(入力シート!$I$18=入力シート!$CV$5,MID(入力シート!$R$24,BO2,1),""))</f>
        <v/>
      </c>
      <c r="V52" s="593"/>
      <c r="W52" s="598" t="str">
        <f>IF(入力シート!$R$24="","",IF(入力シート!$I$18=入力シート!$CV$5,MID(入力シート!$R$24,BQ2,1),""))</f>
        <v/>
      </c>
      <c r="X52" s="593"/>
      <c r="Y52" s="598" t="str">
        <f>IF(入力シート!$R$24="","",IF(入力シート!$I$18=入力シート!$CV$5,MID(入力シート!$R$24,BS2,1),""))</f>
        <v/>
      </c>
      <c r="Z52" s="593"/>
      <c r="AA52" s="598" t="str">
        <f>IF(入力シート!$R$24="","",IF(入力シート!$I$18=入力シート!$CV$5,MID(入力シート!$R$24,BU2,1),""))</f>
        <v/>
      </c>
      <c r="AB52" s="593"/>
      <c r="AC52" s="598" t="str">
        <f>IF(入力シート!$R$24="","",IF(入力シート!$I$18=入力シート!$CV$5,MID(入力シート!$R$24,BW2,1),""))</f>
        <v/>
      </c>
      <c r="AD52" s="593"/>
      <c r="AE52" s="598" t="str">
        <f>IF(入力シート!$R$24="","",IF(入力シート!$I$18=入力シート!$CV$5,MID(入力シート!$R$24,BY2,1),""))</f>
        <v/>
      </c>
      <c r="AF52" s="593"/>
      <c r="AG52" s="598" t="str">
        <f>IF(入力シート!$R$24="","",IF(入力シート!$I$18=入力シート!$CV$5,MID(入力シート!$R$24,CA2,1),""))</f>
        <v/>
      </c>
      <c r="AH52" s="593"/>
      <c r="AI52" s="598" t="str">
        <f>IF(入力シート!$R$24="","",IF(入力シート!$I$18=入力シート!$CV$5,MID(入力シート!$R$24,CC2,1),""))</f>
        <v/>
      </c>
      <c r="AJ52" s="593"/>
      <c r="AK52" s="598" t="str">
        <f>IF(入力シート!$R$24="","",IF(入力シート!$I$18=入力シート!$CV$5,MID(入力シート!$R$24,CE2,1),""))</f>
        <v/>
      </c>
      <c r="AL52" s="593"/>
      <c r="AM52" s="598" t="str">
        <f>IF(入力シート!$R$24="","",IF(入力シート!$I$18=入力シート!$CV$5,MID(入力シート!$R$24,CG2,1),""))</f>
        <v/>
      </c>
      <c r="AN52" s="593"/>
      <c r="AO52" s="598" t="str">
        <f>IF(入力シート!$R$24="","",IF(入力シート!$I$18=入力シート!$CV$5,MID(入力シート!$R$24,CI2,1),""))</f>
        <v/>
      </c>
      <c r="AP52" s="593"/>
      <c r="AQ52" s="598" t="str">
        <f>IF(入力シート!$R$24="","",IF(入力シート!$I$18=入力シート!$CV$5,MID(入力シート!$R$24,CK2,1),""))</f>
        <v/>
      </c>
      <c r="AR52" s="593"/>
      <c r="AS52" s="598" t="str">
        <f>IF(入力シート!$R$24="","",IF(入力シート!$I$18=入力シート!$CV$5,MID(入力シート!$R$24,CM2,1),""))</f>
        <v/>
      </c>
      <c r="AT52" s="593"/>
      <c r="AU52" s="598" t="str">
        <f>IF(入力シート!$R$24="","",IF(入力シート!$I$18=入力シート!$CV$5,MID(入力シート!$R$24,CO2,1),""))</f>
        <v/>
      </c>
      <c r="AV52" s="593"/>
      <c r="AW52" s="598" t="str">
        <f>IF(入力シート!$R$24="","",IF(入力シート!$I$18=入力シート!$CV$5,MID(入力シート!$R$24,CQ2,1),""))</f>
        <v/>
      </c>
      <c r="AX52" s="593"/>
      <c r="AY52" s="598" t="str">
        <f>IF(入力シート!$R$24="","",IF(入力シート!$I$18=入力シート!$CV$5,MID(入力シート!$R$24,CS2,1),""))</f>
        <v/>
      </c>
      <c r="AZ52" s="593"/>
      <c r="BA52" s="598" t="str">
        <f>IF(入力シート!$R$24="","",IF(入力シート!$I$18=入力シート!$CV$5,MID(入力シート!$R$24,CU2,1),""))</f>
        <v/>
      </c>
      <c r="BB52" s="593"/>
      <c r="BC52" s="598" t="str">
        <f>IF(入力シート!$R$24="","",IF(入力シート!$I$18=入力シート!$CV$5,MID(入力シート!$R$24,CW2,1),""))</f>
        <v/>
      </c>
      <c r="BD52" s="593"/>
      <c r="BE52" s="598" t="str">
        <f>IF(入力シート!$R$24="","",IF(入力シート!$I$18=入力シート!$CV$5,MID(入力シート!$R$24,CY2,1),""))</f>
        <v/>
      </c>
      <c r="BF52" s="593"/>
      <c r="BG52" s="598" t="str">
        <f>IF(入力シート!$R$24="","",IF(入力シート!$I$18=入力シート!$CV$5,MID(入力シート!$R$24,DA2,1),""))</f>
        <v/>
      </c>
      <c r="BH52" s="593"/>
      <c r="BI52" s="598" t="str">
        <f>IF(入力シート!$R$24="","",IF(入力シート!$I$18=入力シート!$CV$5,MID(入力シート!$R$24,DC2,1),""))</f>
        <v/>
      </c>
      <c r="BJ52" s="593"/>
      <c r="BK52" s="598" t="str">
        <f>IF(入力シート!$R$24="","",IF(入力シート!$I$18=入力シート!$CV$5,MID(入力シート!$R$24,DE2,1),""))</f>
        <v/>
      </c>
      <c r="BL52" s="593"/>
      <c r="BM52" s="598" t="str">
        <f>IF(入力シート!$R$24="","",IF(入力シート!$I$18=入力シート!$CV$5,MID(入力シート!$R$24,DG2,1),""))</f>
        <v/>
      </c>
      <c r="BN52" s="670"/>
      <c r="BO52" s="458"/>
      <c r="BP52" s="458"/>
    </row>
    <row r="53" spans="1:68" ht="12" customHeight="1">
      <c r="A53" s="458"/>
      <c r="B53" s="468"/>
      <c r="C53" s="489"/>
      <c r="D53" s="489"/>
      <c r="E53" s="489"/>
      <c r="F53" s="489"/>
      <c r="G53" s="489"/>
      <c r="H53" s="489"/>
      <c r="I53" s="489"/>
      <c r="J53" s="489"/>
      <c r="K53" s="527"/>
      <c r="L53" s="550"/>
      <c r="M53" s="579"/>
      <c r="N53" s="579"/>
      <c r="O53" s="579"/>
      <c r="P53" s="606"/>
      <c r="Q53" s="623"/>
      <c r="R53" s="592"/>
      <c r="S53" s="597"/>
      <c r="T53" s="592"/>
      <c r="U53" s="597"/>
      <c r="V53" s="592"/>
      <c r="W53" s="597"/>
      <c r="X53" s="592"/>
      <c r="Y53" s="597"/>
      <c r="Z53" s="592"/>
      <c r="AA53" s="597"/>
      <c r="AB53" s="592"/>
      <c r="AC53" s="597"/>
      <c r="AD53" s="592"/>
      <c r="AE53" s="597"/>
      <c r="AF53" s="592"/>
      <c r="AG53" s="597"/>
      <c r="AH53" s="592"/>
      <c r="AI53" s="597"/>
      <c r="AJ53" s="592"/>
      <c r="AK53" s="597"/>
      <c r="AL53" s="592"/>
      <c r="AM53" s="597"/>
      <c r="AN53" s="592"/>
      <c r="AO53" s="597"/>
      <c r="AP53" s="592"/>
      <c r="AQ53" s="597"/>
      <c r="AR53" s="592"/>
      <c r="AS53" s="597"/>
      <c r="AT53" s="592"/>
      <c r="AU53" s="597"/>
      <c r="AV53" s="592"/>
      <c r="AW53" s="597"/>
      <c r="AX53" s="592"/>
      <c r="AY53" s="597"/>
      <c r="AZ53" s="592"/>
      <c r="BA53" s="597"/>
      <c r="BB53" s="592"/>
      <c r="BC53" s="597"/>
      <c r="BD53" s="592"/>
      <c r="BE53" s="597"/>
      <c r="BF53" s="592"/>
      <c r="BG53" s="597"/>
      <c r="BH53" s="592"/>
      <c r="BI53" s="597"/>
      <c r="BJ53" s="592"/>
      <c r="BK53" s="597"/>
      <c r="BL53" s="592"/>
      <c r="BM53" s="597"/>
      <c r="BN53" s="671"/>
      <c r="BO53" s="458"/>
      <c r="BP53" s="458"/>
    </row>
    <row r="54" spans="1:68" ht="12" customHeight="1">
      <c r="A54" s="458"/>
      <c r="B54" s="469"/>
      <c r="C54" s="469"/>
      <c r="D54" s="469"/>
      <c r="E54" s="469"/>
      <c r="F54" s="469"/>
      <c r="G54" s="469"/>
      <c r="H54" s="469"/>
      <c r="I54" s="469"/>
      <c r="J54" s="469"/>
      <c r="K54" s="469"/>
      <c r="L54" s="555"/>
      <c r="M54" s="555"/>
      <c r="N54" s="555"/>
      <c r="O54" s="555"/>
      <c r="P54" s="555"/>
      <c r="Q54" s="595"/>
      <c r="R54" s="595"/>
      <c r="S54" s="595"/>
      <c r="T54" s="595"/>
      <c r="U54" s="595"/>
      <c r="V54" s="595"/>
      <c r="W54" s="595"/>
      <c r="X54" s="595"/>
      <c r="Y54" s="595"/>
      <c r="Z54" s="595"/>
      <c r="AA54" s="595"/>
      <c r="AB54" s="595"/>
      <c r="AC54" s="595"/>
      <c r="AD54" s="595"/>
      <c r="AE54" s="595"/>
      <c r="AF54" s="595"/>
      <c r="AG54" s="595"/>
      <c r="AH54" s="595"/>
      <c r="AI54" s="595"/>
      <c r="AJ54" s="595"/>
      <c r="AK54" s="595"/>
      <c r="AL54" s="595"/>
      <c r="AM54" s="595"/>
      <c r="AN54" s="595"/>
      <c r="AO54" s="458"/>
      <c r="AP54" s="458"/>
      <c r="AQ54" s="458"/>
      <c r="AR54" s="458"/>
      <c r="AS54" s="458"/>
      <c r="AT54" s="458"/>
      <c r="AU54" s="458"/>
      <c r="AV54" s="458"/>
      <c r="AW54" s="458"/>
      <c r="AX54" s="458"/>
      <c r="AY54" s="458"/>
      <c r="AZ54" s="458"/>
      <c r="BA54" s="458"/>
      <c r="BB54" s="458"/>
      <c r="BC54" s="458"/>
      <c r="BD54" s="458"/>
      <c r="BE54" s="458"/>
      <c r="BF54" s="458"/>
      <c r="BG54" s="458"/>
      <c r="BH54" s="458"/>
      <c r="BI54" s="458"/>
      <c r="BJ54" s="458"/>
      <c r="BK54" s="458"/>
      <c r="BL54" s="458"/>
      <c r="BM54" s="458"/>
      <c r="BN54" s="458"/>
      <c r="BO54" s="458"/>
      <c r="BP54" s="458"/>
    </row>
    <row r="55" spans="1:68" ht="12" customHeight="1">
      <c r="A55" s="458"/>
      <c r="B55" s="470"/>
      <c r="C55" s="470"/>
      <c r="D55" s="470"/>
      <c r="E55" s="470"/>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458"/>
      <c r="BJ55" s="458"/>
      <c r="BK55" s="458"/>
      <c r="BL55" s="458"/>
      <c r="BM55" s="458"/>
      <c r="BN55" s="458"/>
      <c r="BO55" s="458"/>
      <c r="BP55" s="458"/>
    </row>
    <row r="56" spans="1:68" ht="12" customHeight="1">
      <c r="A56" s="458"/>
      <c r="B56" s="471" t="s">
        <v>75</v>
      </c>
      <c r="C56" s="471"/>
      <c r="D56" s="471"/>
      <c r="E56" s="471"/>
      <c r="F56" s="471"/>
      <c r="G56" s="508"/>
      <c r="H56" s="508"/>
      <c r="I56" s="508"/>
      <c r="J56" s="508"/>
      <c r="K56" s="508"/>
      <c r="L56" s="508"/>
      <c r="M56" s="508"/>
      <c r="N56" s="508"/>
      <c r="O56" s="508"/>
      <c r="P56" s="508"/>
      <c r="Q56" s="508"/>
      <c r="R56" s="508"/>
      <c r="S56" s="595"/>
      <c r="T56" s="595"/>
      <c r="U56" s="595"/>
      <c r="V56" s="595"/>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8"/>
      <c r="AY56" s="458"/>
      <c r="AZ56" s="458"/>
      <c r="BA56" s="458"/>
      <c r="BB56" s="458"/>
      <c r="BC56" s="458"/>
      <c r="BD56" s="706" t="s">
        <v>5</v>
      </c>
      <c r="BE56" s="706"/>
      <c r="BF56" s="706"/>
      <c r="BG56" s="706"/>
      <c r="BH56" s="706"/>
      <c r="BI56" s="706"/>
      <c r="BJ56" s="706"/>
      <c r="BK56" s="706"/>
      <c r="BL56" s="706"/>
      <c r="BM56" s="458"/>
      <c r="BN56" s="458"/>
      <c r="BO56" s="458"/>
      <c r="BP56" s="458"/>
    </row>
    <row r="57" spans="1:68" ht="12" customHeight="1">
      <c r="A57" s="458"/>
      <c r="B57" s="471"/>
      <c r="C57" s="471"/>
      <c r="D57" s="471"/>
      <c r="E57" s="471"/>
      <c r="F57" s="471"/>
      <c r="G57" s="508"/>
      <c r="H57" s="508"/>
      <c r="I57" s="508"/>
      <c r="J57" s="508"/>
      <c r="K57" s="508"/>
      <c r="L57" s="508"/>
      <c r="M57" s="508"/>
      <c r="N57" s="508"/>
      <c r="O57" s="508"/>
      <c r="P57" s="508"/>
      <c r="Q57" s="508"/>
      <c r="R57" s="508"/>
      <c r="S57" s="595"/>
      <c r="T57" s="595"/>
      <c r="U57" s="595"/>
      <c r="V57" s="595"/>
      <c r="W57" s="458"/>
      <c r="X57" s="458"/>
      <c r="Y57" s="458"/>
      <c r="Z57" s="458"/>
      <c r="AA57" s="458"/>
      <c r="AB57" s="656" t="s">
        <v>18</v>
      </c>
      <c r="AC57" s="656"/>
      <c r="AD57" s="656"/>
      <c r="AE57" s="656"/>
      <c r="AF57" s="656"/>
      <c r="AG57" s="656"/>
      <c r="AH57" s="660"/>
      <c r="AI57" s="660"/>
      <c r="AJ57" s="666" t="str">
        <f>IF(入力シート!$I$6="","",入力シート!$I$6)</f>
        <v/>
      </c>
      <c r="AK57" s="666"/>
      <c r="AL57" s="666"/>
      <c r="AM57" s="666"/>
      <c r="AN57" s="666"/>
      <c r="AO57" s="666"/>
      <c r="AP57" s="666"/>
      <c r="AQ57" s="666"/>
      <c r="AR57" s="666"/>
      <c r="AS57" s="666"/>
      <c r="AT57" s="666"/>
      <c r="AU57" s="666"/>
      <c r="AV57" s="666"/>
      <c r="AW57" s="660"/>
      <c r="AX57" s="660"/>
      <c r="AY57" s="458"/>
      <c r="AZ57" s="458"/>
      <c r="BA57" s="458"/>
      <c r="BB57" s="458"/>
      <c r="BC57" s="458"/>
      <c r="BD57" s="458"/>
      <c r="BE57" s="458"/>
      <c r="BF57" s="458"/>
      <c r="BG57" s="615" t="s">
        <v>28</v>
      </c>
      <c r="BH57" s="615"/>
      <c r="BI57" s="615"/>
      <c r="BJ57" s="615"/>
      <c r="BK57" s="615"/>
      <c r="BL57" s="458"/>
      <c r="BM57" s="458"/>
      <c r="BN57" s="458"/>
      <c r="BO57" s="458"/>
      <c r="BP57" s="458"/>
    </row>
    <row r="58" spans="1:68" ht="12" customHeight="1">
      <c r="A58" s="458"/>
      <c r="B58" s="470"/>
      <c r="C58" s="470"/>
      <c r="D58" s="470"/>
      <c r="E58" s="470"/>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8"/>
      <c r="AK58" s="458"/>
      <c r="AL58" s="458"/>
      <c r="AM58" s="458"/>
      <c r="AN58" s="458"/>
      <c r="AO58" s="458"/>
      <c r="AP58" s="458"/>
      <c r="AQ58" s="458"/>
      <c r="AR58" s="458"/>
      <c r="AS58" s="458"/>
      <c r="AT58" s="458"/>
      <c r="AU58" s="458"/>
      <c r="AV58" s="458"/>
      <c r="AW58" s="458"/>
      <c r="AX58" s="458"/>
      <c r="AY58" s="458"/>
      <c r="AZ58" s="458"/>
      <c r="BA58" s="458"/>
      <c r="BB58" s="458"/>
      <c r="BC58" s="458"/>
      <c r="BD58" s="458"/>
      <c r="BE58" s="458"/>
      <c r="BF58" s="458"/>
      <c r="BG58" s="458"/>
      <c r="BH58" s="458"/>
      <c r="BI58" s="458"/>
      <c r="BJ58" s="458"/>
      <c r="BK58" s="458"/>
      <c r="BL58" s="458"/>
      <c r="BM58" s="458"/>
      <c r="BN58" s="458"/>
      <c r="BO58" s="458"/>
      <c r="BP58" s="458"/>
    </row>
    <row r="59" spans="1:68" ht="12" customHeight="1">
      <c r="A59" s="458"/>
      <c r="B59" s="472" t="s">
        <v>58</v>
      </c>
      <c r="C59" s="490"/>
      <c r="D59" s="490"/>
      <c r="E59" s="490"/>
      <c r="F59" s="490"/>
      <c r="G59" s="490"/>
      <c r="H59" s="490"/>
      <c r="I59" s="490"/>
      <c r="J59" s="490"/>
      <c r="K59" s="528"/>
      <c r="L59" s="547" t="s">
        <v>82</v>
      </c>
      <c r="M59" s="576"/>
      <c r="N59" s="576"/>
      <c r="O59" s="576"/>
      <c r="P59" s="603"/>
      <c r="Q59" s="622" t="str">
        <f>IF(入力シート!$I$28="","",MID(入力シート!$I$28,M2,1))</f>
        <v/>
      </c>
      <c r="R59" s="593"/>
      <c r="S59" s="598" t="str">
        <f>IF(入力シート!$I$28="","",MID(入力シート!$I$28,O2,1))</f>
        <v/>
      </c>
      <c r="T59" s="593"/>
      <c r="U59" s="598" t="str">
        <f>IF(入力シート!$I$28="","",MID(入力シート!$I$28,Q2,1))</f>
        <v/>
      </c>
      <c r="V59" s="593"/>
      <c r="W59" s="598" t="str">
        <f>IF(入力シート!$I$28="","",MID(入力シート!$I$28,S2,1))</f>
        <v/>
      </c>
      <c r="X59" s="593"/>
      <c r="Y59" s="633" t="str">
        <f>IF(入力シート!$I$28="","",MID(入力シート!$I$28,U2,1))</f>
        <v/>
      </c>
      <c r="Z59" s="633"/>
      <c r="AA59" s="633" t="str">
        <f>IF(入力シート!$I$28="","",MID(入力シート!$I$28,W2,1))</f>
        <v/>
      </c>
      <c r="AB59" s="633"/>
      <c r="AC59" s="633" t="str">
        <f>IF(入力シート!$I$28="","",MID(入力シート!$I$28,Y2,1))</f>
        <v/>
      </c>
      <c r="AD59" s="633"/>
      <c r="AE59" s="633" t="str">
        <f>IF(入力シート!$I$28="","",MID(入力シート!$I$28,AA2,1))</f>
        <v/>
      </c>
      <c r="AF59" s="633"/>
      <c r="AG59" s="633" t="str">
        <f>IF(入力シート!$I$28="","",MID(入力シート!$I$28,AC2,1))</f>
        <v/>
      </c>
      <c r="AH59" s="633"/>
      <c r="AI59" s="633" t="str">
        <f>IF(入力シート!$I$28="","",MID(入力シート!$I$28,AE2,1))</f>
        <v/>
      </c>
      <c r="AJ59" s="633"/>
      <c r="AK59" s="633" t="str">
        <f>IF(入力シート!$I$28="","",MID(入力シート!$I$28,AG2,1))</f>
        <v/>
      </c>
      <c r="AL59" s="633"/>
      <c r="AM59" s="633" t="str">
        <f>IF(入力シート!$I$28="","",MID(入力シート!$I$28,AI2,1))</f>
        <v/>
      </c>
      <c r="AN59" s="657"/>
      <c r="AO59" s="458"/>
      <c r="AP59" s="458"/>
      <c r="AQ59" s="458"/>
      <c r="AR59" s="458"/>
      <c r="AS59" s="458"/>
      <c r="AT59" s="458"/>
      <c r="AU59" s="458"/>
      <c r="AV59" s="458"/>
      <c r="AW59" s="458"/>
      <c r="AX59" s="458"/>
      <c r="AY59" s="458"/>
      <c r="AZ59" s="458"/>
      <c r="BA59" s="458"/>
      <c r="BB59" s="458"/>
      <c r="BC59" s="458"/>
      <c r="BD59" s="458"/>
      <c r="BE59" s="458"/>
      <c r="BF59" s="458"/>
      <c r="BG59" s="458"/>
      <c r="BH59" s="458"/>
      <c r="BI59" s="458"/>
      <c r="BJ59" s="458"/>
      <c r="BK59" s="458"/>
      <c r="BL59" s="458"/>
      <c r="BM59" s="458"/>
      <c r="BN59" s="458"/>
      <c r="BO59" s="458"/>
      <c r="BP59" s="458"/>
    </row>
    <row r="60" spans="1:68" ht="12" customHeight="1">
      <c r="A60" s="458"/>
      <c r="B60" s="473"/>
      <c r="C60" s="491"/>
      <c r="D60" s="491"/>
      <c r="E60" s="491"/>
      <c r="F60" s="491"/>
      <c r="G60" s="491"/>
      <c r="H60" s="491"/>
      <c r="I60" s="491"/>
      <c r="J60" s="491"/>
      <c r="K60" s="529"/>
      <c r="L60" s="548"/>
      <c r="M60" s="577"/>
      <c r="N60" s="577"/>
      <c r="O60" s="577"/>
      <c r="P60" s="604"/>
      <c r="Q60" s="623"/>
      <c r="R60" s="592"/>
      <c r="S60" s="597"/>
      <c r="T60" s="592"/>
      <c r="U60" s="597"/>
      <c r="V60" s="592"/>
      <c r="W60" s="597"/>
      <c r="X60" s="592"/>
      <c r="Y60" s="634"/>
      <c r="Z60" s="634"/>
      <c r="AA60" s="634"/>
      <c r="AB60" s="634"/>
      <c r="AC60" s="634"/>
      <c r="AD60" s="634"/>
      <c r="AE60" s="634"/>
      <c r="AF60" s="634"/>
      <c r="AG60" s="634"/>
      <c r="AH60" s="634"/>
      <c r="AI60" s="634"/>
      <c r="AJ60" s="634"/>
      <c r="AK60" s="634"/>
      <c r="AL60" s="634"/>
      <c r="AM60" s="634"/>
      <c r="AN60" s="659"/>
      <c r="AO60" s="458"/>
      <c r="AP60" s="458"/>
      <c r="AQ60" s="458"/>
      <c r="AR60" s="458"/>
      <c r="AS60" s="458"/>
      <c r="AT60" s="458"/>
      <c r="AU60" s="458"/>
      <c r="AV60" s="458"/>
      <c r="AW60" s="458"/>
      <c r="AX60" s="458"/>
      <c r="AY60" s="458"/>
      <c r="AZ60" s="458"/>
      <c r="BA60" s="458"/>
      <c r="BB60" s="458"/>
      <c r="BC60" s="458"/>
      <c r="BD60" s="458"/>
      <c r="BE60" s="458"/>
      <c r="BF60" s="458"/>
      <c r="BG60" s="458"/>
      <c r="BH60" s="458"/>
      <c r="BI60" s="458"/>
      <c r="BJ60" s="458"/>
      <c r="BK60" s="458"/>
      <c r="BL60" s="458"/>
      <c r="BM60" s="458"/>
      <c r="BN60" s="458"/>
      <c r="BO60" s="458"/>
      <c r="BP60" s="458"/>
    </row>
    <row r="61" spans="1:68" ht="12" customHeight="1">
      <c r="A61" s="458"/>
      <c r="B61" s="473"/>
      <c r="C61" s="491"/>
      <c r="D61" s="491"/>
      <c r="E61" s="491"/>
      <c r="F61" s="491"/>
      <c r="G61" s="491"/>
      <c r="H61" s="491"/>
      <c r="I61" s="491"/>
      <c r="J61" s="491"/>
      <c r="K61" s="529"/>
      <c r="L61" s="549" t="s">
        <v>19</v>
      </c>
      <c r="M61" s="578"/>
      <c r="N61" s="578"/>
      <c r="O61" s="578"/>
      <c r="P61" s="605"/>
      <c r="Q61" s="622" t="str">
        <f>IF(入力シート!$I$29="","",MID(入力シート!$I$29,M2,1))</f>
        <v/>
      </c>
      <c r="R61" s="593"/>
      <c r="S61" s="598" t="str">
        <f>IF(入力シート!$I$29="","",MID(入力シート!$I$29,O2,1))</f>
        <v/>
      </c>
      <c r="T61" s="593"/>
      <c r="U61" s="598" t="str">
        <f>IF(入力シート!$I$29="","",MID(入力シート!$I$29,Q2,1))</f>
        <v/>
      </c>
      <c r="V61" s="593"/>
      <c r="W61" s="598" t="str">
        <f>IF(入力シート!$I$29="","",MID(入力シート!$I$29,S2,1))</f>
        <v/>
      </c>
      <c r="X61" s="593"/>
      <c r="Y61" s="633" t="str">
        <f>IF(入力シート!$I$29="","",MID(入力シート!$I$29,U2,1))</f>
        <v/>
      </c>
      <c r="Z61" s="633"/>
      <c r="AA61" s="633" t="str">
        <f>IF(入力シート!$I$29="","",MID(入力シート!$I$29,W2,1))</f>
        <v/>
      </c>
      <c r="AB61" s="633"/>
      <c r="AC61" s="633" t="str">
        <f>IF(入力シート!$I$29="","",MID(入力シート!$I$29,Y2,1))</f>
        <v/>
      </c>
      <c r="AD61" s="633"/>
      <c r="AE61" s="633" t="str">
        <f>IF(入力シート!$I$29="","",MID(入力シート!$I$29,AA2,1))</f>
        <v/>
      </c>
      <c r="AF61" s="633"/>
      <c r="AG61" s="633" t="str">
        <f>IF(入力シート!$I$29="","",MID(入力シート!$I$29,AC2,1))</f>
        <v/>
      </c>
      <c r="AH61" s="633"/>
      <c r="AI61" s="633" t="str">
        <f>IF(入力シート!$I$29="","",MID(入力シート!$I$29,AE2,1))</f>
        <v/>
      </c>
      <c r="AJ61" s="633"/>
      <c r="AK61" s="633" t="str">
        <f>IF(入力シート!$I$29="","",MID(入力シート!$I$29,AG2,1))</f>
        <v/>
      </c>
      <c r="AL61" s="633"/>
      <c r="AM61" s="633" t="str">
        <f>IF(入力シート!$I$29="","",MID(入力シート!$I$29,AI2,1))</f>
        <v/>
      </c>
      <c r="AN61" s="598"/>
      <c r="AO61" s="633" t="str">
        <f>IF(入力シート!$I$29="","",MID(入力シート!$I$29,AK2,1))</f>
        <v/>
      </c>
      <c r="AP61" s="657"/>
      <c r="AQ61" s="458"/>
      <c r="AR61" s="458"/>
      <c r="AS61" s="458"/>
      <c r="AT61" s="458"/>
      <c r="AU61" s="458"/>
      <c r="AV61" s="458"/>
      <c r="AW61" s="458"/>
      <c r="AX61" s="458"/>
      <c r="AY61" s="458"/>
      <c r="AZ61" s="458"/>
      <c r="BA61" s="458"/>
      <c r="BB61" s="458"/>
      <c r="BC61" s="458"/>
      <c r="BD61" s="458"/>
      <c r="BE61" s="458"/>
      <c r="BF61" s="458"/>
      <c r="BG61" s="458"/>
      <c r="BH61" s="458"/>
      <c r="BI61" s="458"/>
      <c r="BJ61" s="458"/>
      <c r="BK61" s="458"/>
      <c r="BL61" s="458"/>
      <c r="BM61" s="458"/>
      <c r="BN61" s="458"/>
      <c r="BO61" s="458"/>
      <c r="BP61" s="458"/>
    </row>
    <row r="62" spans="1:68" ht="12" customHeight="1">
      <c r="A62" s="458"/>
      <c r="B62" s="473"/>
      <c r="C62" s="491"/>
      <c r="D62" s="491"/>
      <c r="E62" s="491"/>
      <c r="F62" s="491"/>
      <c r="G62" s="491"/>
      <c r="H62" s="491"/>
      <c r="I62" s="491"/>
      <c r="J62" s="491"/>
      <c r="K62" s="529"/>
      <c r="L62" s="550"/>
      <c r="M62" s="579"/>
      <c r="N62" s="579"/>
      <c r="O62" s="579"/>
      <c r="P62" s="606"/>
      <c r="Q62" s="623"/>
      <c r="R62" s="592"/>
      <c r="S62" s="597"/>
      <c r="T62" s="592"/>
      <c r="U62" s="597"/>
      <c r="V62" s="592"/>
      <c r="W62" s="597"/>
      <c r="X62" s="592"/>
      <c r="Y62" s="634"/>
      <c r="Z62" s="634"/>
      <c r="AA62" s="634"/>
      <c r="AB62" s="634"/>
      <c r="AC62" s="634"/>
      <c r="AD62" s="634"/>
      <c r="AE62" s="634"/>
      <c r="AF62" s="634"/>
      <c r="AG62" s="634"/>
      <c r="AH62" s="634"/>
      <c r="AI62" s="634"/>
      <c r="AJ62" s="634"/>
      <c r="AK62" s="634"/>
      <c r="AL62" s="634"/>
      <c r="AM62" s="634"/>
      <c r="AN62" s="597"/>
      <c r="AO62" s="634"/>
      <c r="AP62" s="659"/>
      <c r="AQ62" s="458"/>
      <c r="AR62" s="458"/>
      <c r="AS62" s="458"/>
      <c r="AT62" s="458"/>
      <c r="AU62" s="458"/>
      <c r="AV62" s="458"/>
      <c r="AW62" s="458"/>
      <c r="AX62" s="458"/>
      <c r="AY62" s="458"/>
      <c r="AZ62" s="458"/>
      <c r="BA62" s="458"/>
      <c r="BB62" s="458"/>
      <c r="BC62" s="458"/>
      <c r="BD62" s="458"/>
      <c r="BE62" s="458"/>
      <c r="BF62" s="458"/>
      <c r="BG62" s="458"/>
      <c r="BH62" s="458"/>
      <c r="BI62" s="458"/>
      <c r="BJ62" s="458"/>
      <c r="BK62" s="458"/>
      <c r="BL62" s="458"/>
      <c r="BM62" s="458"/>
      <c r="BN62" s="458"/>
      <c r="BO62" s="458"/>
      <c r="BP62" s="458"/>
    </row>
    <row r="63" spans="1:68" ht="12" customHeight="1">
      <c r="A63" s="458"/>
      <c r="B63" s="473"/>
      <c r="C63" s="491"/>
      <c r="D63" s="491"/>
      <c r="E63" s="491"/>
      <c r="F63" s="491"/>
      <c r="G63" s="491"/>
      <c r="H63" s="491"/>
      <c r="I63" s="491"/>
      <c r="J63" s="491"/>
      <c r="K63" s="529"/>
      <c r="L63" s="556" t="s">
        <v>64</v>
      </c>
      <c r="M63" s="583"/>
      <c r="N63" s="583"/>
      <c r="O63" s="583"/>
      <c r="P63" s="611"/>
      <c r="Q63" s="628" t="str">
        <f>IF(入力シート!$I$30="","",MID(入力シート!$I$30,M2,1))</f>
        <v/>
      </c>
      <c r="R63" s="591"/>
      <c r="S63" s="596" t="str">
        <f>IF(入力シート!$I$30="","",MID(入力シート!$I$30,O2,1))</f>
        <v/>
      </c>
      <c r="T63" s="591"/>
      <c r="U63" s="596" t="str">
        <f>IF(入力シート!$I$30="","",MID(入力シート!$I$30,Q2,1))</f>
        <v/>
      </c>
      <c r="V63" s="591"/>
      <c r="W63" s="596" t="str">
        <f>IF(入力シート!$I$30="","",MID(入力シート!$I$30,S2,1))</f>
        <v/>
      </c>
      <c r="X63" s="591"/>
      <c r="Y63" s="643" t="str">
        <f>IF(入力シート!$I$30="","",MID(入力シート!$I$30,U2,1))</f>
        <v/>
      </c>
      <c r="Z63" s="643"/>
      <c r="AA63" s="643" t="str">
        <f>IF(入力シート!$I$30="","",MID(入力シート!$I$30,W2,1))</f>
        <v/>
      </c>
      <c r="AB63" s="643"/>
      <c r="AC63" s="643" t="str">
        <f>IF(入力シート!$I$30="","",MID(入力シート!$I$30,Y2,1))</f>
        <v/>
      </c>
      <c r="AD63" s="643"/>
      <c r="AE63" s="643" t="str">
        <f>IF(入力シート!$I$30="","",MID(入力シート!$I$30,AA2,1))</f>
        <v/>
      </c>
      <c r="AF63" s="643"/>
      <c r="AG63" s="643" t="str">
        <f>IF(入力シート!$I$30="","",MID(入力シート!$I$30,AC2,1))</f>
        <v/>
      </c>
      <c r="AH63" s="643"/>
      <c r="AI63" s="643" t="str">
        <f>IF(入力シート!$I$30="","",MID(入力シート!$I$30,AE2,1))</f>
        <v/>
      </c>
      <c r="AJ63" s="643"/>
      <c r="AK63" s="643" t="str">
        <f>IF(入力シート!$I$30="","",MID(入力シート!$I$30,AG2,1))</f>
        <v/>
      </c>
      <c r="AL63" s="643"/>
      <c r="AM63" s="633" t="str">
        <f>IF(入力シート!$I$30="","",MID(入力シート!$I$30,AI2,1))</f>
        <v/>
      </c>
      <c r="AN63" s="633"/>
      <c r="AO63" s="633" t="str">
        <f>IF(入力シート!$I$30="","",MID(入力シート!$I$30,AK2,1))</f>
        <v/>
      </c>
      <c r="AP63" s="633"/>
      <c r="AQ63" s="598" t="str">
        <f>IF(入力シート!$I$30="","",MID(入力シート!$I$30,AM2,1))</f>
        <v/>
      </c>
      <c r="AR63" s="593"/>
      <c r="AS63" s="598" t="str">
        <f>IF(入力シート!$I$30="","",MID(入力シート!$I$30,AO2,1))</f>
        <v/>
      </c>
      <c r="AT63" s="593"/>
      <c r="AU63" s="598" t="str">
        <f>IF(入力シート!$I$30="","",MID(入力シート!$I$30,AQ2,1))</f>
        <v/>
      </c>
      <c r="AV63" s="593"/>
      <c r="AW63" s="633" t="str">
        <f>IF(入力シート!$I$30="","",MID(入力シート!$I$30,AS2,1))</f>
        <v/>
      </c>
      <c r="AX63" s="633"/>
      <c r="AY63" s="633" t="str">
        <f>IF(入力シート!$I$30="","",MID(入力シート!$I$30,AU2,1))</f>
        <v/>
      </c>
      <c r="AZ63" s="633"/>
      <c r="BA63" s="633" t="str">
        <f>IF(入力シート!$I$30="","",MID(入力シート!$I$30,AW2,1))</f>
        <v/>
      </c>
      <c r="BB63" s="633"/>
      <c r="BC63" s="633" t="str">
        <f>IF(入力シート!$I$30="","",MID(入力シート!$I$30,AY2,1))</f>
        <v/>
      </c>
      <c r="BD63" s="633"/>
      <c r="BE63" s="633" t="str">
        <f>IF(入力シート!$I$30="","",MID(入力シート!$I$30,BA2,1))</f>
        <v/>
      </c>
      <c r="BF63" s="633"/>
      <c r="BG63" s="633" t="str">
        <f>IF(入力シート!$I$30="","",MID(入力シート!$I$30,BC2,1))</f>
        <v/>
      </c>
      <c r="BH63" s="633"/>
      <c r="BI63" s="633" t="str">
        <f>IF(入力シート!$I$30="","",MID(入力シート!$I$30,BE2,1))</f>
        <v/>
      </c>
      <c r="BJ63" s="633"/>
      <c r="BK63" s="633" t="str">
        <f>IF(入力シート!$I$30="","",MID(入力シート!$I$30,BG2,1))</f>
        <v/>
      </c>
      <c r="BL63" s="657"/>
      <c r="BM63" s="458"/>
      <c r="BN63" s="458"/>
      <c r="BO63" s="458"/>
      <c r="BP63" s="458"/>
    </row>
    <row r="64" spans="1:68" ht="12" customHeight="1">
      <c r="A64" s="458"/>
      <c r="B64" s="473"/>
      <c r="C64" s="491"/>
      <c r="D64" s="491"/>
      <c r="E64" s="491"/>
      <c r="F64" s="491"/>
      <c r="G64" s="491"/>
      <c r="H64" s="491"/>
      <c r="I64" s="491"/>
      <c r="J64" s="491"/>
      <c r="K64" s="529"/>
      <c r="L64" s="557"/>
      <c r="M64" s="488"/>
      <c r="N64" s="488"/>
      <c r="O64" s="488"/>
      <c r="P64" s="526"/>
      <c r="Q64" s="629"/>
      <c r="R64" s="632"/>
      <c r="S64" s="638"/>
      <c r="T64" s="632"/>
      <c r="U64" s="638"/>
      <c r="V64" s="632"/>
      <c r="W64" s="638"/>
      <c r="X64" s="632"/>
      <c r="Y64" s="655"/>
      <c r="Z64" s="655"/>
      <c r="AA64" s="655"/>
      <c r="AB64" s="655"/>
      <c r="AC64" s="655"/>
      <c r="AD64" s="655"/>
      <c r="AE64" s="655"/>
      <c r="AF64" s="655"/>
      <c r="AG64" s="655"/>
      <c r="AH64" s="655"/>
      <c r="AI64" s="655"/>
      <c r="AJ64" s="655"/>
      <c r="AK64" s="655"/>
      <c r="AL64" s="655"/>
      <c r="AM64" s="655"/>
      <c r="AN64" s="655"/>
      <c r="AO64" s="655"/>
      <c r="AP64" s="655"/>
      <c r="AQ64" s="638"/>
      <c r="AR64" s="632"/>
      <c r="AS64" s="638"/>
      <c r="AT64" s="632"/>
      <c r="AU64" s="638"/>
      <c r="AV64" s="632"/>
      <c r="AW64" s="655"/>
      <c r="AX64" s="655"/>
      <c r="AY64" s="655"/>
      <c r="AZ64" s="655"/>
      <c r="BA64" s="655"/>
      <c r="BB64" s="655"/>
      <c r="BC64" s="655"/>
      <c r="BD64" s="655"/>
      <c r="BE64" s="655"/>
      <c r="BF64" s="655"/>
      <c r="BG64" s="655"/>
      <c r="BH64" s="655"/>
      <c r="BI64" s="655"/>
      <c r="BJ64" s="655"/>
      <c r="BK64" s="655"/>
      <c r="BL64" s="658"/>
      <c r="BM64" s="458"/>
      <c r="BN64" s="458"/>
      <c r="BO64" s="458"/>
      <c r="BP64" s="458"/>
    </row>
    <row r="65" spans="1:129" ht="12" customHeight="1">
      <c r="A65" s="458"/>
      <c r="B65" s="473"/>
      <c r="C65" s="491"/>
      <c r="D65" s="491"/>
      <c r="E65" s="491"/>
      <c r="F65" s="491"/>
      <c r="G65" s="491"/>
      <c r="H65" s="491"/>
      <c r="I65" s="491"/>
      <c r="J65" s="491"/>
      <c r="K65" s="529"/>
      <c r="L65" s="558"/>
      <c r="M65" s="584"/>
      <c r="N65" s="584"/>
      <c r="O65" s="584"/>
      <c r="P65" s="612"/>
      <c r="Q65" s="630" t="str">
        <f>IF(入力シート!$I$30="","",MID(入力シート!$I$30,25,1))</f>
        <v/>
      </c>
      <c r="R65" s="591"/>
      <c r="S65" s="596" t="str">
        <f>IF(入力シート!$I$30="","",MID(入力シート!$I$30,26,1))</f>
        <v/>
      </c>
      <c r="T65" s="591"/>
      <c r="U65" s="596" t="str">
        <f>IF(入力シート!$I$30="","",MID(入力シート!$I$30,27,1))</f>
        <v/>
      </c>
      <c r="V65" s="591"/>
      <c r="W65" s="596" t="str">
        <f>IF(入力シート!$I$30="","",MID(入力シート!$I$30,28,1))</f>
        <v/>
      </c>
      <c r="X65" s="591"/>
      <c r="Y65" s="643" t="str">
        <f>IF(入力シート!$I$30="","",MID(入力シート!$I$30,29,1))</f>
        <v/>
      </c>
      <c r="Z65" s="643"/>
      <c r="AA65" s="643" t="str">
        <f>IF(入力シート!$I$30="","",MID(入力シート!$I$30,30,1))</f>
        <v/>
      </c>
      <c r="AB65" s="643"/>
      <c r="AC65" s="643" t="str">
        <f>IF(入力シート!$I$30="","",MID(入力シート!$I$30,31,1))</f>
        <v/>
      </c>
      <c r="AD65" s="643"/>
      <c r="AE65" s="643" t="str">
        <f>IF(入力シート!$I$30="","",MID(入力シート!$I$30,32,1))</f>
        <v/>
      </c>
      <c r="AF65" s="643"/>
      <c r="AG65" s="643" t="str">
        <f>IF(入力シート!$I$30="","",MID(入力シート!$I$30,33,1))</f>
        <v/>
      </c>
      <c r="AH65" s="643"/>
      <c r="AI65" s="643" t="str">
        <f>IF(入力シート!$I$30="","",MID(入力シート!$I$30,34,1))</f>
        <v/>
      </c>
      <c r="AJ65" s="643"/>
      <c r="AK65" s="643" t="str">
        <f>IF(入力シート!$I$30="","",MID(入力シート!$I$30,35,1))</f>
        <v/>
      </c>
      <c r="AL65" s="643"/>
      <c r="AM65" s="643" t="str">
        <f>IF(入力シート!$I$30="","",MID(入力シート!$I$30,36,1))</f>
        <v/>
      </c>
      <c r="AN65" s="643"/>
      <c r="AO65" s="643" t="str">
        <f>IF(入力シート!$I$30="","",MID(入力シート!$I$30,37,1))</f>
        <v/>
      </c>
      <c r="AP65" s="643"/>
      <c r="AQ65" s="596" t="str">
        <f>IF(入力シート!$I$30="","",MID(入力シート!$I$30,38,1))</f>
        <v/>
      </c>
      <c r="AR65" s="591"/>
      <c r="AS65" s="596" t="str">
        <f>IF(入力シート!$I$30="","",MID(入力シート!$I$30,39,1))</f>
        <v/>
      </c>
      <c r="AT65" s="591"/>
      <c r="AU65" s="596" t="str">
        <f>IF(入力シート!$I$30="","",MID(入力シート!$I$30,40,1))</f>
        <v/>
      </c>
      <c r="AV65" s="591"/>
      <c r="AW65" s="643" t="str">
        <f>IF(入力シート!$I$30="","",MID(入力シート!$I$30,41,1))</f>
        <v/>
      </c>
      <c r="AX65" s="643"/>
      <c r="AY65" s="643" t="str">
        <f>IF(入力シート!$I$30="","",MID(入力シート!$I$30,42,1))</f>
        <v/>
      </c>
      <c r="AZ65" s="643"/>
      <c r="BA65" s="643" t="str">
        <f>IF(入力シート!$I$30="","",MID(入力シート!$I$30,43,1))</f>
        <v/>
      </c>
      <c r="BB65" s="643"/>
      <c r="BC65" s="643" t="str">
        <f>IF(入力シート!$I$30="","",MID(入力シート!$I$30,44,1))</f>
        <v/>
      </c>
      <c r="BD65" s="643"/>
      <c r="BE65" s="643" t="str">
        <f>IF(入力シート!$I$30="","",MID(入力シート!$I$30,45,1))</f>
        <v/>
      </c>
      <c r="BF65" s="643"/>
      <c r="BG65" s="643" t="str">
        <f>IF(入力シート!$I$30="","",MID(入力シート!$I$30,46,1))</f>
        <v/>
      </c>
      <c r="BH65" s="643"/>
      <c r="BI65" s="643" t="str">
        <f>IF(入力シート!$I$30="","",MID(入力シート!$I$30,47,1))</f>
        <v/>
      </c>
      <c r="BJ65" s="643"/>
      <c r="BK65" s="643" t="str">
        <f>IF(入力シート!$I$30="","",MID(入力シート!$I$30,48,1))</f>
        <v/>
      </c>
      <c r="BL65" s="719"/>
      <c r="BM65" s="458"/>
      <c r="BN65" s="458"/>
      <c r="BO65" s="458"/>
      <c r="BP65" s="458"/>
    </row>
    <row r="66" spans="1:129" ht="12" customHeight="1">
      <c r="A66" s="458"/>
      <c r="B66" s="474"/>
      <c r="C66" s="492"/>
      <c r="D66" s="492"/>
      <c r="E66" s="492"/>
      <c r="F66" s="492"/>
      <c r="G66" s="492"/>
      <c r="H66" s="492"/>
      <c r="I66" s="492"/>
      <c r="J66" s="492"/>
      <c r="K66" s="530"/>
      <c r="L66" s="559"/>
      <c r="M66" s="585"/>
      <c r="N66" s="585"/>
      <c r="O66" s="585"/>
      <c r="P66" s="613"/>
      <c r="Q66" s="623"/>
      <c r="R66" s="592"/>
      <c r="S66" s="597"/>
      <c r="T66" s="592"/>
      <c r="U66" s="597"/>
      <c r="V66" s="592"/>
      <c r="W66" s="597"/>
      <c r="X66" s="592"/>
      <c r="Y66" s="634"/>
      <c r="Z66" s="634"/>
      <c r="AA66" s="634"/>
      <c r="AB66" s="634"/>
      <c r="AC66" s="634"/>
      <c r="AD66" s="634"/>
      <c r="AE66" s="634"/>
      <c r="AF66" s="634"/>
      <c r="AG66" s="634"/>
      <c r="AH66" s="634"/>
      <c r="AI66" s="634"/>
      <c r="AJ66" s="634"/>
      <c r="AK66" s="634"/>
      <c r="AL66" s="634"/>
      <c r="AM66" s="634"/>
      <c r="AN66" s="634"/>
      <c r="AO66" s="634"/>
      <c r="AP66" s="634"/>
      <c r="AQ66" s="597"/>
      <c r="AR66" s="592"/>
      <c r="AS66" s="597"/>
      <c r="AT66" s="592"/>
      <c r="AU66" s="597"/>
      <c r="AV66" s="592"/>
      <c r="AW66" s="634"/>
      <c r="AX66" s="634"/>
      <c r="AY66" s="634"/>
      <c r="AZ66" s="634"/>
      <c r="BA66" s="634"/>
      <c r="BB66" s="634"/>
      <c r="BC66" s="634"/>
      <c r="BD66" s="634"/>
      <c r="BE66" s="634"/>
      <c r="BF66" s="634"/>
      <c r="BG66" s="634"/>
      <c r="BH66" s="634"/>
      <c r="BI66" s="634"/>
      <c r="BJ66" s="634"/>
      <c r="BK66" s="634"/>
      <c r="BL66" s="659"/>
      <c r="BM66" s="458"/>
      <c r="BN66" s="458"/>
      <c r="BO66" s="458"/>
      <c r="BP66" s="458"/>
    </row>
    <row r="67" spans="1:129" ht="12" customHeight="1">
      <c r="A67" s="458"/>
      <c r="B67" s="475" t="s">
        <v>101</v>
      </c>
      <c r="C67" s="493"/>
      <c r="D67" s="493"/>
      <c r="E67" s="493"/>
      <c r="F67" s="493"/>
      <c r="G67" s="493"/>
      <c r="H67" s="493"/>
      <c r="I67" s="493"/>
      <c r="J67" s="493"/>
      <c r="K67" s="531"/>
      <c r="L67" s="560"/>
      <c r="M67" s="586" t="str">
        <f>IF(入力シート!$M$32="","",IF(($DT$67-9)&lt;=0,"",MID(入力シート!$M$32,$DT$67-9,1)))</f>
        <v/>
      </c>
      <c r="N67" s="593"/>
      <c r="O67" s="598" t="str">
        <f>IF(入力シート!$M$32="","",IF(($DT$67-8)&lt;=0,"",MID(入力シート!$M$32,$DT$67-8,1)))</f>
        <v/>
      </c>
      <c r="P67" s="593"/>
      <c r="Q67" s="598" t="str">
        <f>IF(入力シート!$M$32="","",IF(($DT$67-7)&lt;=0,"",MID(入力シート!$M$32,$DT$67-7,1)))</f>
        <v/>
      </c>
      <c r="R67" s="593"/>
      <c r="S67" s="598" t="str">
        <f>IF(入力シート!$M$32="","",IF(($DT$67-6)&lt;=0,"",MID(入力シート!$M$32,$DT$67-6,1)))</f>
        <v/>
      </c>
      <c r="T67" s="593"/>
      <c r="U67" s="633" t="str">
        <f>IF(入力シート!$M$32="","",IF(($DT$67-5)&lt;=0,"",MID(入力シート!$M$32,$DT$67-5,1)))</f>
        <v/>
      </c>
      <c r="V67" s="633"/>
      <c r="W67" s="633" t="str">
        <f>IF(入力シート!$M$32="","",IF(($DT$67-4)&lt;=0,"",MID(入力シート!$M$32,$DT$67-4,1)))</f>
        <v/>
      </c>
      <c r="X67" s="633"/>
      <c r="Y67" s="633" t="str">
        <f>IF(入力シート!$M$32="","",IF(($DT$67-3)&lt;=0,"",MID(入力シート!$M$32,$DT$67-3,1)))</f>
        <v/>
      </c>
      <c r="Z67" s="633"/>
      <c r="AA67" s="633" t="str">
        <f>IF(入力シート!$M$32="","",IF(($DT$67-2)&lt;=0,"",MID(入力シート!$M$32,$DT$67-2,1)))</f>
        <v/>
      </c>
      <c r="AB67" s="633"/>
      <c r="AC67" s="633" t="str">
        <f>IF(入力シート!$M$32="","",IF(($DT$67-1)&lt;=0,"",MID(入力シート!$M$32,$DT$67-1,1)))</f>
        <v/>
      </c>
      <c r="AD67" s="633"/>
      <c r="AE67" s="633" t="str">
        <f>IF(入力シート!$M$32="","",IF(($DT$67)&lt;=0,"",MID(入力シート!$M$32,$DT$67,1)))</f>
        <v/>
      </c>
      <c r="AF67" s="657"/>
      <c r="AG67" s="662" t="s">
        <v>7</v>
      </c>
      <c r="AH67" s="664"/>
      <c r="AI67" s="664"/>
      <c r="AJ67" s="595"/>
      <c r="AK67" s="595"/>
      <c r="AL67" s="595"/>
      <c r="AM67" s="595"/>
      <c r="AN67" s="595"/>
      <c r="AO67" s="595"/>
      <c r="AP67" s="595"/>
      <c r="AQ67" s="595"/>
      <c r="AR67" s="595"/>
      <c r="AS67" s="595"/>
      <c r="AT67" s="595"/>
      <c r="AU67" s="595"/>
      <c r="AV67" s="595"/>
      <c r="AW67" s="595"/>
      <c r="AX67" s="595"/>
      <c r="AY67" s="595"/>
      <c r="AZ67" s="595"/>
      <c r="BA67" s="595"/>
      <c r="BB67" s="595"/>
      <c r="BC67" s="595"/>
      <c r="BD67" s="595"/>
      <c r="BE67" s="595"/>
      <c r="BF67" s="595"/>
      <c r="BG67" s="595"/>
      <c r="BH67" s="595"/>
      <c r="BI67" s="595"/>
      <c r="BJ67" s="595"/>
      <c r="BK67" s="595"/>
      <c r="BL67" s="595"/>
      <c r="BM67" s="458"/>
      <c r="BN67" s="458"/>
      <c r="BO67" s="458"/>
      <c r="BP67" s="458"/>
      <c r="DT67" s="730">
        <f>LEN(入力シート!M32)</f>
        <v>0</v>
      </c>
      <c r="DU67" s="730"/>
      <c r="DV67" s="731" t="s">
        <v>108</v>
      </c>
      <c r="DW67" s="732"/>
      <c r="DX67" s="732"/>
      <c r="DY67" s="732"/>
    </row>
    <row r="68" spans="1:129" ht="12" customHeight="1">
      <c r="A68" s="458"/>
      <c r="B68" s="476"/>
      <c r="C68" s="494"/>
      <c r="D68" s="494"/>
      <c r="E68" s="494"/>
      <c r="F68" s="494"/>
      <c r="G68" s="494"/>
      <c r="H68" s="494"/>
      <c r="I68" s="494"/>
      <c r="J68" s="494"/>
      <c r="K68" s="532"/>
      <c r="L68" s="561"/>
      <c r="M68" s="587"/>
      <c r="N68" s="592"/>
      <c r="O68" s="597"/>
      <c r="P68" s="592"/>
      <c r="Q68" s="597"/>
      <c r="R68" s="592"/>
      <c r="S68" s="597"/>
      <c r="T68" s="592"/>
      <c r="U68" s="634"/>
      <c r="V68" s="634"/>
      <c r="W68" s="634"/>
      <c r="X68" s="634"/>
      <c r="Y68" s="634"/>
      <c r="Z68" s="634"/>
      <c r="AA68" s="634"/>
      <c r="AB68" s="634"/>
      <c r="AC68" s="634"/>
      <c r="AD68" s="634"/>
      <c r="AE68" s="634"/>
      <c r="AF68" s="659"/>
      <c r="AG68" s="663"/>
      <c r="AH68" s="555"/>
      <c r="AI68" s="555"/>
      <c r="AJ68" s="595"/>
      <c r="AK68" s="595"/>
      <c r="AL68" s="595"/>
      <c r="AM68" s="595"/>
      <c r="AN68" s="595"/>
      <c r="AO68" s="595"/>
      <c r="AP68" s="595"/>
      <c r="AQ68" s="595"/>
      <c r="AR68" s="595"/>
      <c r="AS68" s="595"/>
      <c r="AT68" s="595"/>
      <c r="AU68" s="595"/>
      <c r="AV68" s="595"/>
      <c r="AW68" s="595"/>
      <c r="AX68" s="595"/>
      <c r="AY68" s="595"/>
      <c r="AZ68" s="595"/>
      <c r="BA68" s="595"/>
      <c r="BB68" s="595"/>
      <c r="BC68" s="595"/>
      <c r="BD68" s="595"/>
      <c r="BE68" s="595"/>
      <c r="BF68" s="595"/>
      <c r="BG68" s="595"/>
      <c r="BH68" s="595"/>
      <c r="BI68" s="595"/>
      <c r="BJ68" s="595"/>
      <c r="BK68" s="595"/>
      <c r="BL68" s="595"/>
      <c r="BM68" s="458"/>
      <c r="BN68" s="458"/>
      <c r="BO68" s="458"/>
      <c r="BP68" s="458"/>
      <c r="DT68" s="730"/>
      <c r="DU68" s="730"/>
      <c r="DV68" s="731"/>
      <c r="DW68" s="732"/>
      <c r="DX68" s="732"/>
      <c r="DY68" s="732"/>
    </row>
    <row r="69" spans="1:129" ht="12" customHeight="1">
      <c r="A69" s="458"/>
      <c r="B69" s="475" t="s">
        <v>102</v>
      </c>
      <c r="C69" s="493"/>
      <c r="D69" s="493"/>
      <c r="E69" s="493"/>
      <c r="F69" s="493"/>
      <c r="G69" s="493"/>
      <c r="H69" s="493"/>
      <c r="I69" s="493"/>
      <c r="J69" s="493"/>
      <c r="K69" s="531"/>
      <c r="L69" s="562"/>
      <c r="M69" s="588" t="str">
        <f>IF(入力シート!$M$33="","",IF(($DT$69-9)&lt;=0,"",MID(入力シート!$M$33,$DT$69-9,1)))</f>
        <v/>
      </c>
      <c r="N69" s="594"/>
      <c r="O69" s="596" t="str">
        <f>IF(入力シート!$M$33="","",IF(($DT$69-8)&lt;=0,"",MID(入力シート!$M$33,$DT$69-8,1)))</f>
        <v/>
      </c>
      <c r="P69" s="591"/>
      <c r="Q69" s="596" t="str">
        <f>IF(入力シート!$M$33="","",IF(($DT$69-7)&lt;=0,"",MID(入力シート!$M$33,$DT$69-7,1)))</f>
        <v/>
      </c>
      <c r="R69" s="591"/>
      <c r="S69" s="596" t="str">
        <f>IF(入力シート!$M$33="","",IF(($DT$69-6)&lt;=0,"",MID(入力シート!$M$33,$DT$69-6,1)))</f>
        <v/>
      </c>
      <c r="T69" s="591"/>
      <c r="U69" s="643" t="str">
        <f>IF(入力シート!$M$33="","",IF(($DT$69-5)&lt;=0,"",MID(入力シート!$M$33,$DT$69-5,1)))</f>
        <v/>
      </c>
      <c r="V69" s="643"/>
      <c r="W69" s="643" t="str">
        <f>IF(入力シート!$M$33="","",IF(($DT$69-4)&lt;=0,"",MID(入力シート!$M$33,$DT$69-4,1)))</f>
        <v/>
      </c>
      <c r="X69" s="643"/>
      <c r="Y69" s="643" t="str">
        <f>IF(入力シート!$M$33="","",IF(($DT$69-3)&lt;=0,"",MID(入力シート!$M$33,$DT$69-3,1)))</f>
        <v/>
      </c>
      <c r="Z69" s="643"/>
      <c r="AA69" s="643" t="str">
        <f>IF(入力シート!$M$33="","",IF(($DT$69-2)&lt;=0,"",MID(入力シート!$M$33,$DT$69-2,1)))</f>
        <v/>
      </c>
      <c r="AB69" s="643"/>
      <c r="AC69" s="643" t="str">
        <f>IF(入力シート!$M$33="","",IF(($DT$69-1)&lt;=0,"",MID(入力シート!$M$33,$DT$69-1,1)))</f>
        <v/>
      </c>
      <c r="AD69" s="643"/>
      <c r="AE69" s="633" t="str">
        <f>IF(入力シート!$M$33="","",IF(($DT$69)&lt;=0,"",MID(入力シート!$M$33,$DT$69,1)))</f>
        <v/>
      </c>
      <c r="AF69" s="657"/>
      <c r="AG69" s="663" t="s">
        <v>7</v>
      </c>
      <c r="AH69" s="555"/>
      <c r="AI69" s="555"/>
      <c r="AJ69" s="595"/>
      <c r="AK69" s="595"/>
      <c r="AL69" s="595"/>
      <c r="AM69" s="595"/>
      <c r="AN69" s="595"/>
      <c r="AO69" s="595"/>
      <c r="AP69" s="595"/>
      <c r="AQ69" s="595"/>
      <c r="AR69" s="595"/>
      <c r="AS69" s="595"/>
      <c r="AT69" s="595"/>
      <c r="AU69" s="595"/>
      <c r="AV69" s="595"/>
      <c r="AW69" s="595"/>
      <c r="AX69" s="595"/>
      <c r="AY69" s="595"/>
      <c r="AZ69" s="595"/>
      <c r="BA69" s="595"/>
      <c r="BB69" s="595"/>
      <c r="BC69" s="595"/>
      <c r="BD69" s="595"/>
      <c r="BE69" s="595"/>
      <c r="BF69" s="595"/>
      <c r="BG69" s="595"/>
      <c r="BH69" s="595"/>
      <c r="BI69" s="595"/>
      <c r="BJ69" s="595"/>
      <c r="BK69" s="595"/>
      <c r="BL69" s="595"/>
      <c r="BM69" s="458"/>
      <c r="BN69" s="458"/>
      <c r="BO69" s="458"/>
      <c r="BP69" s="458"/>
      <c r="DT69" s="730">
        <f>LEN(入力シート!M33)</f>
        <v>0</v>
      </c>
      <c r="DU69" s="730"/>
      <c r="DV69" s="731" t="s">
        <v>108</v>
      </c>
      <c r="DW69" s="732"/>
      <c r="DX69" s="732"/>
      <c r="DY69" s="732"/>
    </row>
    <row r="70" spans="1:129" ht="12" customHeight="1">
      <c r="A70" s="458"/>
      <c r="B70" s="476"/>
      <c r="C70" s="494"/>
      <c r="D70" s="494"/>
      <c r="E70" s="494"/>
      <c r="F70" s="494"/>
      <c r="G70" s="494"/>
      <c r="H70" s="494"/>
      <c r="I70" s="494"/>
      <c r="J70" s="494"/>
      <c r="K70" s="532"/>
      <c r="L70" s="562"/>
      <c r="M70" s="588"/>
      <c r="N70" s="594"/>
      <c r="O70" s="597"/>
      <c r="P70" s="592"/>
      <c r="Q70" s="597"/>
      <c r="R70" s="592"/>
      <c r="S70" s="597"/>
      <c r="T70" s="592"/>
      <c r="U70" s="634"/>
      <c r="V70" s="634"/>
      <c r="W70" s="634"/>
      <c r="X70" s="634"/>
      <c r="Y70" s="634"/>
      <c r="Z70" s="634"/>
      <c r="AA70" s="634"/>
      <c r="AB70" s="634"/>
      <c r="AC70" s="634"/>
      <c r="AD70" s="634"/>
      <c r="AE70" s="634"/>
      <c r="AF70" s="659"/>
      <c r="AG70" s="663"/>
      <c r="AH70" s="555"/>
      <c r="AI70" s="555"/>
      <c r="AJ70" s="595"/>
      <c r="AK70" s="595"/>
      <c r="AL70" s="595"/>
      <c r="AM70" s="595"/>
      <c r="AN70" s="595"/>
      <c r="AO70" s="595"/>
      <c r="AP70" s="595"/>
      <c r="AQ70" s="595"/>
      <c r="AR70" s="595"/>
      <c r="AS70" s="595"/>
      <c r="AT70" s="595"/>
      <c r="AU70" s="595"/>
      <c r="AV70" s="595"/>
      <c r="AW70" s="595"/>
      <c r="AX70" s="595"/>
      <c r="AY70" s="595"/>
      <c r="AZ70" s="595"/>
      <c r="BA70" s="595"/>
      <c r="BB70" s="595"/>
      <c r="BC70" s="595"/>
      <c r="BD70" s="595"/>
      <c r="BE70" s="595"/>
      <c r="BF70" s="595"/>
      <c r="BG70" s="595"/>
      <c r="BH70" s="595"/>
      <c r="BI70" s="595"/>
      <c r="BJ70" s="595"/>
      <c r="BK70" s="595"/>
      <c r="BL70" s="595"/>
      <c r="BM70" s="458"/>
      <c r="BN70" s="458"/>
      <c r="BO70" s="458"/>
      <c r="BP70" s="458"/>
      <c r="DT70" s="730"/>
      <c r="DU70" s="730"/>
      <c r="DV70" s="731"/>
      <c r="DW70" s="732"/>
      <c r="DX70" s="732"/>
      <c r="DY70" s="732"/>
    </row>
    <row r="71" spans="1:129" ht="12" customHeight="1">
      <c r="A71" s="458"/>
      <c r="B71" s="475" t="s">
        <v>103</v>
      </c>
      <c r="C71" s="493"/>
      <c r="D71" s="493"/>
      <c r="E71" s="493"/>
      <c r="F71" s="493"/>
      <c r="G71" s="493"/>
      <c r="H71" s="493"/>
      <c r="I71" s="493"/>
      <c r="J71" s="493"/>
      <c r="K71" s="531"/>
      <c r="L71" s="562"/>
      <c r="M71" s="588" t="str">
        <f>IF('②営業経歴書'!$Z$11="","",IF(($DT$71-9)&lt;=0,"",MID('②営業経歴書'!$Z$11,$DT$71-9,1)))</f>
        <v/>
      </c>
      <c r="N71" s="594"/>
      <c r="O71" s="596" t="str">
        <f>IF('②営業経歴書'!$Z$11="","",IF(($DT$71-8)&lt;=0,"",MID('②営業経歴書'!$Z$11,$DT$71-8,1)))</f>
        <v/>
      </c>
      <c r="P71" s="591"/>
      <c r="Q71" s="596" t="str">
        <f>IF('②営業経歴書'!$Z$11="","",IF(($DT$71-7)&lt;=0,"",MID('②営業経歴書'!$Z$11,$DT$71-7,1)))</f>
        <v/>
      </c>
      <c r="R71" s="591"/>
      <c r="S71" s="596" t="str">
        <f>IF('②営業経歴書'!$Z$11="","",IF(($DT$71-6)&lt;=0,"",MID('②営業経歴書'!$Z$11,$DT$71-6,1)))</f>
        <v/>
      </c>
      <c r="T71" s="591"/>
      <c r="U71" s="643" t="str">
        <f>IF('②営業経歴書'!$Z$11="","",IF(($DT$71-5)&lt;=0,"",MID('②営業経歴書'!$Z$11,$DT$71-5,1)))</f>
        <v/>
      </c>
      <c r="V71" s="643"/>
      <c r="W71" s="643" t="str">
        <f>IF('②営業経歴書'!$Z$11="","",IF(($DT$71-4)&lt;=0,"",MID('②営業経歴書'!$Z$11,$DT$71-4,1)))</f>
        <v/>
      </c>
      <c r="X71" s="643"/>
      <c r="Y71" s="643" t="str">
        <f>IF('②営業経歴書'!$Z$11="","",IF(($DT$71-3)&lt;=0,"",MID('②営業経歴書'!$Z$11,$DT$71-3,1)))</f>
        <v/>
      </c>
      <c r="Z71" s="643"/>
      <c r="AA71" s="643" t="str">
        <f>IF('②営業経歴書'!$Z$11="","",IF(($DT$71-2)&lt;=0,"",MID('②営業経歴書'!$Z$11,$DT$71-2,1)))</f>
        <v/>
      </c>
      <c r="AB71" s="643"/>
      <c r="AC71" s="643" t="str">
        <f>IF('②営業経歴書'!$Z$11="","",IF(($DT$71-1)&lt;=0,"",MID('②営業経歴書'!$Z$11,$DT$71-1,1)))</f>
        <v/>
      </c>
      <c r="AD71" s="643"/>
      <c r="AE71" s="633" t="str">
        <f>IF('②営業経歴書'!$Z$11="","",IF(($DT$71)&lt;=0,"",MID('②営業経歴書'!$Z$11,$DT$71,1)))</f>
        <v/>
      </c>
      <c r="AF71" s="657"/>
      <c r="AG71" s="555" t="s">
        <v>7</v>
      </c>
      <c r="AH71" s="555"/>
      <c r="AI71" s="555"/>
      <c r="AJ71" s="595"/>
      <c r="AK71" s="595"/>
      <c r="AL71" s="595"/>
      <c r="AM71" s="595"/>
      <c r="AN71" s="595"/>
      <c r="AO71" s="595"/>
      <c r="AP71" s="595"/>
      <c r="AQ71" s="595"/>
      <c r="AR71" s="595"/>
      <c r="AS71" s="595"/>
      <c r="AT71" s="595"/>
      <c r="AU71" s="595"/>
      <c r="AV71" s="595"/>
      <c r="AW71" s="595"/>
      <c r="AX71" s="595"/>
      <c r="AY71" s="595"/>
      <c r="AZ71" s="595"/>
      <c r="BA71" s="595"/>
      <c r="BB71" s="595"/>
      <c r="BC71" s="595"/>
      <c r="BD71" s="595"/>
      <c r="BE71" s="595"/>
      <c r="BF71" s="595"/>
      <c r="BG71" s="595"/>
      <c r="BH71" s="595"/>
      <c r="BI71" s="595"/>
      <c r="BJ71" s="595"/>
      <c r="BK71" s="595"/>
      <c r="BL71" s="595"/>
      <c r="BM71" s="458"/>
      <c r="BN71" s="458"/>
      <c r="BO71" s="458"/>
      <c r="BP71" s="458"/>
      <c r="DT71" s="730">
        <f>LEN('②営業経歴書'!Z11)</f>
        <v>0</v>
      </c>
      <c r="DU71" s="730"/>
      <c r="DV71" s="731" t="s">
        <v>108</v>
      </c>
      <c r="DW71" s="732"/>
      <c r="DX71" s="732"/>
      <c r="DY71" s="732"/>
    </row>
    <row r="72" spans="1:129" ht="12" customHeight="1">
      <c r="A72" s="458"/>
      <c r="B72" s="476"/>
      <c r="C72" s="494"/>
      <c r="D72" s="494"/>
      <c r="E72" s="494"/>
      <c r="F72" s="494"/>
      <c r="G72" s="494"/>
      <c r="H72" s="494"/>
      <c r="I72" s="494"/>
      <c r="J72" s="494"/>
      <c r="K72" s="532"/>
      <c r="L72" s="562"/>
      <c r="M72" s="588"/>
      <c r="N72" s="594"/>
      <c r="O72" s="597"/>
      <c r="P72" s="592"/>
      <c r="Q72" s="597"/>
      <c r="R72" s="592"/>
      <c r="S72" s="597"/>
      <c r="T72" s="592"/>
      <c r="U72" s="634"/>
      <c r="V72" s="634"/>
      <c r="W72" s="634"/>
      <c r="X72" s="634"/>
      <c r="Y72" s="634"/>
      <c r="Z72" s="634"/>
      <c r="AA72" s="634"/>
      <c r="AB72" s="634"/>
      <c r="AC72" s="634"/>
      <c r="AD72" s="634"/>
      <c r="AE72" s="634"/>
      <c r="AF72" s="659"/>
      <c r="AG72" s="555"/>
      <c r="AH72" s="555"/>
      <c r="AI72" s="555"/>
      <c r="AJ72" s="595"/>
      <c r="AK72" s="595"/>
      <c r="AL72" s="595"/>
      <c r="AM72" s="595"/>
      <c r="AN72" s="595"/>
      <c r="AO72" s="595"/>
      <c r="AP72" s="595"/>
      <c r="AQ72" s="595"/>
      <c r="AR72" s="595"/>
      <c r="AS72" s="595"/>
      <c r="AT72" s="595"/>
      <c r="AU72" s="595"/>
      <c r="AV72" s="595"/>
      <c r="AW72" s="595"/>
      <c r="AX72" s="595"/>
      <c r="AY72" s="595"/>
      <c r="AZ72" s="595"/>
      <c r="BA72" s="595"/>
      <c r="BB72" s="595"/>
      <c r="BC72" s="595"/>
      <c r="BD72" s="595"/>
      <c r="BE72" s="595"/>
      <c r="BF72" s="595"/>
      <c r="BG72" s="595"/>
      <c r="BH72" s="595"/>
      <c r="BI72" s="595"/>
      <c r="BJ72" s="595"/>
      <c r="BK72" s="595"/>
      <c r="BL72" s="595"/>
      <c r="BM72" s="458"/>
      <c r="BN72" s="458"/>
      <c r="BO72" s="458"/>
      <c r="BP72" s="458"/>
      <c r="DT72" s="730"/>
      <c r="DU72" s="730"/>
      <c r="DV72" s="731"/>
      <c r="DW72" s="732"/>
      <c r="DX72" s="732"/>
      <c r="DY72" s="732"/>
    </row>
    <row r="73" spans="1:129" ht="12" customHeight="1">
      <c r="A73" s="458"/>
      <c r="B73" s="475" t="s">
        <v>105</v>
      </c>
      <c r="C73" s="493"/>
      <c r="D73" s="493"/>
      <c r="E73" s="493"/>
      <c r="F73" s="493"/>
      <c r="G73" s="493"/>
      <c r="H73" s="493"/>
      <c r="I73" s="493"/>
      <c r="J73" s="493"/>
      <c r="K73" s="531"/>
      <c r="L73" s="547" t="s">
        <v>106</v>
      </c>
      <c r="M73" s="576"/>
      <c r="N73" s="576"/>
      <c r="O73" s="576"/>
      <c r="P73" s="603"/>
      <c r="Q73" s="622" t="str">
        <f>IF(入力シート!$M$34="","",IF(($DT$73-7)&lt;=0,"",MID(入力シート!$M$34,$DT$73-7,1)))</f>
        <v/>
      </c>
      <c r="R73" s="593"/>
      <c r="S73" s="598" t="str">
        <f>IF(入力シート!$M$34="","",IF(($DT$73-6)&lt;=0,"",MID(入力シート!$M$34,$DT$73-6,1)))</f>
        <v/>
      </c>
      <c r="T73" s="593"/>
      <c r="U73" s="598" t="str">
        <f>IF(入力シート!$M$34="","",IF(($DT$73-5)&lt;=0,"",MID(入力シート!$M$34,$DT$73-5,1)))</f>
        <v/>
      </c>
      <c r="V73" s="593"/>
      <c r="W73" s="598" t="str">
        <f>IF(入力シート!$M$34="","",IF(($DT$73-4)&lt;=0,"",MID(入力シート!$M$34,$DT$73-4,1)))</f>
        <v/>
      </c>
      <c r="X73" s="593"/>
      <c r="Y73" s="633" t="str">
        <f>IF(入力シート!$M$34="","",IF(($DT$73-3)&lt;=0,"",MID(入力シート!$M$34,$DT$73-3,1)))</f>
        <v/>
      </c>
      <c r="Z73" s="633"/>
      <c r="AA73" s="633" t="str">
        <f>IF(入力シート!$M$34="","",IF(($DT$73-2)&lt;=0,"",MID(入力シート!$M$34,$DT$73-2,1)))</f>
        <v/>
      </c>
      <c r="AB73" s="633"/>
      <c r="AC73" s="633" t="str">
        <f>IF(入力シート!$M$34="","",IF(($DT$73-1)&lt;=0,"",MID(入力シート!$M$34,$DT$73-1,1)))</f>
        <v/>
      </c>
      <c r="AD73" s="633"/>
      <c r="AE73" s="633" t="str">
        <f>IF(入力シート!$M$34="","",IF(($DT$73)&lt;=0,"",MID(入力シート!$M$34,$DT$73,1)))</f>
        <v/>
      </c>
      <c r="AF73" s="657"/>
      <c r="AG73" s="663" t="s">
        <v>107</v>
      </c>
      <c r="AH73" s="555"/>
      <c r="AI73" s="555"/>
      <c r="AJ73" s="595"/>
      <c r="AK73" s="595"/>
      <c r="AL73" s="595"/>
      <c r="AM73" s="595"/>
      <c r="AN73" s="595"/>
      <c r="AO73" s="595"/>
      <c r="AP73" s="595"/>
      <c r="AQ73" s="595"/>
      <c r="AR73" s="595"/>
      <c r="AS73" s="595"/>
      <c r="AT73" s="595"/>
      <c r="AU73" s="595"/>
      <c r="AV73" s="595"/>
      <c r="AW73" s="595"/>
      <c r="AX73" s="595"/>
      <c r="AY73" s="595"/>
      <c r="AZ73" s="595"/>
      <c r="BA73" s="595"/>
      <c r="BB73" s="595"/>
      <c r="BC73" s="595"/>
      <c r="BD73" s="595"/>
      <c r="BE73" s="595"/>
      <c r="BF73" s="595"/>
      <c r="BG73" s="595"/>
      <c r="BH73" s="595"/>
      <c r="BI73" s="595"/>
      <c r="BJ73" s="595"/>
      <c r="BK73" s="595"/>
      <c r="BL73" s="595"/>
      <c r="BM73" s="458"/>
      <c r="BN73" s="458"/>
      <c r="BO73" s="458"/>
      <c r="BP73" s="458"/>
      <c r="DT73" s="730">
        <f>LEN(入力シート!M34)</f>
        <v>0</v>
      </c>
      <c r="DU73" s="730"/>
      <c r="DV73" s="731" t="s">
        <v>108</v>
      </c>
      <c r="DW73" s="732"/>
      <c r="DX73" s="732"/>
      <c r="DY73" s="732"/>
    </row>
    <row r="74" spans="1:129" ht="12" customHeight="1">
      <c r="A74" s="458"/>
      <c r="B74" s="477"/>
      <c r="C74" s="495"/>
      <c r="D74" s="495"/>
      <c r="E74" s="495"/>
      <c r="F74" s="495"/>
      <c r="G74" s="495"/>
      <c r="H74" s="495"/>
      <c r="I74" s="495"/>
      <c r="J74" s="495"/>
      <c r="K74" s="533"/>
      <c r="L74" s="548"/>
      <c r="M74" s="577"/>
      <c r="N74" s="577"/>
      <c r="O74" s="577"/>
      <c r="P74" s="604"/>
      <c r="Q74" s="623"/>
      <c r="R74" s="592"/>
      <c r="S74" s="597"/>
      <c r="T74" s="592"/>
      <c r="U74" s="597"/>
      <c r="V74" s="592"/>
      <c r="W74" s="597"/>
      <c r="X74" s="592"/>
      <c r="Y74" s="634"/>
      <c r="Z74" s="634"/>
      <c r="AA74" s="634"/>
      <c r="AB74" s="634"/>
      <c r="AC74" s="634"/>
      <c r="AD74" s="634"/>
      <c r="AE74" s="634"/>
      <c r="AF74" s="659"/>
      <c r="AG74" s="663"/>
      <c r="AH74" s="555"/>
      <c r="AI74" s="555"/>
      <c r="AJ74" s="595"/>
      <c r="AK74" s="595"/>
      <c r="AL74" s="595"/>
      <c r="AM74" s="595"/>
      <c r="AN74" s="595"/>
      <c r="AO74" s="595"/>
      <c r="AP74" s="595"/>
      <c r="AQ74" s="595"/>
      <c r="AR74" s="595"/>
      <c r="AS74" s="595"/>
      <c r="AT74" s="595"/>
      <c r="AU74" s="595"/>
      <c r="AV74" s="595"/>
      <c r="AW74" s="595"/>
      <c r="AX74" s="595"/>
      <c r="AY74" s="595"/>
      <c r="AZ74" s="595"/>
      <c r="BA74" s="595"/>
      <c r="BB74" s="595"/>
      <c r="BC74" s="595"/>
      <c r="BD74" s="595"/>
      <c r="BE74" s="595"/>
      <c r="BF74" s="595"/>
      <c r="BG74" s="595"/>
      <c r="BH74" s="595"/>
      <c r="BI74" s="595"/>
      <c r="BJ74" s="595"/>
      <c r="BK74" s="595"/>
      <c r="BL74" s="595"/>
      <c r="BM74" s="458"/>
      <c r="BN74" s="458"/>
      <c r="BO74" s="458"/>
      <c r="BP74" s="458"/>
      <c r="DT74" s="730"/>
      <c r="DU74" s="730"/>
      <c r="DV74" s="731"/>
      <c r="DW74" s="732"/>
      <c r="DX74" s="732"/>
      <c r="DY74" s="732"/>
    </row>
    <row r="75" spans="1:129" ht="12" customHeight="1">
      <c r="A75" s="458"/>
      <c r="B75" s="478"/>
      <c r="C75" s="496"/>
      <c r="D75" s="496"/>
      <c r="E75" s="496"/>
      <c r="F75" s="496"/>
      <c r="G75" s="496"/>
      <c r="H75" s="496"/>
      <c r="I75" s="496"/>
      <c r="J75" s="496"/>
      <c r="K75" s="534"/>
      <c r="L75" s="547" t="s">
        <v>110</v>
      </c>
      <c r="M75" s="576"/>
      <c r="N75" s="576"/>
      <c r="O75" s="576"/>
      <c r="P75" s="603"/>
      <c r="Q75" s="622" t="str">
        <f>IF(入力シート!$M$35="","",IF(($DT$75-7)&lt;=0,"",MID(入力シート!$M$35,$DT$75-7,1)))</f>
        <v/>
      </c>
      <c r="R75" s="593"/>
      <c r="S75" s="598" t="str">
        <f>IF(入力シート!$M$35="","",IF(($DT$75-6)&lt;=0,"",MID(入力シート!$M$35,$DT$75-6,1)))</f>
        <v/>
      </c>
      <c r="T75" s="593"/>
      <c r="U75" s="598" t="str">
        <f>IF(入力シート!$M$35="","",IF(($DT$75-5)&lt;=0,"",MID(入力シート!$M$35,$DT$75-5,1)))</f>
        <v/>
      </c>
      <c r="V75" s="593"/>
      <c r="W75" s="598" t="str">
        <f>IF(入力シート!$M$35="","",IF(($DT$75-4)&lt;=0,"",MID(入力シート!$M$35,$DT$75-4,1)))</f>
        <v/>
      </c>
      <c r="X75" s="593"/>
      <c r="Y75" s="633" t="str">
        <f>IF(入力シート!$M$35="","",IF(($DT$75-3)&lt;=0,"",MID(入力シート!$M$35,$DT$75-3,1)))</f>
        <v/>
      </c>
      <c r="Z75" s="633"/>
      <c r="AA75" s="633" t="str">
        <f>IF(入力シート!$M$35="","",IF(($DT$75-2)&lt;=0,"",MID(入力シート!$M$35,$DT$75-2,1)))</f>
        <v/>
      </c>
      <c r="AB75" s="633"/>
      <c r="AC75" s="633" t="str">
        <f>IF(入力シート!$M$35="","",IF(($DT$75-1)&lt;=0,"",MID(入力シート!$M$35,$DT$75-1,1)))</f>
        <v/>
      </c>
      <c r="AD75" s="633"/>
      <c r="AE75" s="633" t="str">
        <f>IF(入力シート!$M$35="","",IF(($DT$75)&lt;=0,"",MID(入力シート!$M$35,$DT$75,1)))</f>
        <v/>
      </c>
      <c r="AF75" s="657"/>
      <c r="AG75" s="663" t="s">
        <v>107</v>
      </c>
      <c r="AH75" s="555"/>
      <c r="AI75" s="555"/>
      <c r="AJ75" s="595"/>
      <c r="AK75" s="595"/>
      <c r="AL75" s="595"/>
      <c r="AM75" s="668"/>
      <c r="AN75" s="668"/>
      <c r="AO75" s="669"/>
      <c r="AP75" s="669"/>
      <c r="AQ75" s="669"/>
      <c r="AR75" s="669"/>
      <c r="AS75" s="458"/>
      <c r="AT75" s="458"/>
      <c r="AU75" s="458"/>
      <c r="AV75" s="458"/>
      <c r="AW75" s="458"/>
      <c r="AX75" s="458"/>
      <c r="AY75" s="458"/>
      <c r="AZ75" s="458"/>
      <c r="BA75" s="458"/>
      <c r="BB75" s="458"/>
      <c r="BC75" s="458"/>
      <c r="BD75" s="458"/>
      <c r="BE75" s="458"/>
      <c r="BF75" s="458"/>
      <c r="BG75" s="458"/>
      <c r="BH75" s="458"/>
      <c r="BI75" s="458"/>
      <c r="BJ75" s="458"/>
      <c r="BK75" s="458"/>
      <c r="BL75" s="458"/>
      <c r="BM75" s="458"/>
      <c r="BN75" s="458"/>
      <c r="BO75" s="458"/>
      <c r="BP75" s="458"/>
      <c r="DT75" s="730">
        <f>LEN(入力シート!M35)</f>
        <v>0</v>
      </c>
      <c r="DU75" s="730"/>
      <c r="DV75" s="731" t="s">
        <v>108</v>
      </c>
      <c r="DW75" s="732"/>
      <c r="DX75" s="732"/>
      <c r="DY75" s="732"/>
    </row>
    <row r="76" spans="1:129" ht="12" customHeight="1">
      <c r="A76" s="458"/>
      <c r="B76" s="479"/>
      <c r="C76" s="497"/>
      <c r="D76" s="497"/>
      <c r="E76" s="497"/>
      <c r="F76" s="497"/>
      <c r="G76" s="497"/>
      <c r="H76" s="497"/>
      <c r="I76" s="497"/>
      <c r="J76" s="497"/>
      <c r="K76" s="535"/>
      <c r="L76" s="548"/>
      <c r="M76" s="577"/>
      <c r="N76" s="577"/>
      <c r="O76" s="577"/>
      <c r="P76" s="604"/>
      <c r="Q76" s="623"/>
      <c r="R76" s="592"/>
      <c r="S76" s="597"/>
      <c r="T76" s="592"/>
      <c r="U76" s="597"/>
      <c r="V76" s="592"/>
      <c r="W76" s="597"/>
      <c r="X76" s="592"/>
      <c r="Y76" s="634"/>
      <c r="Z76" s="634"/>
      <c r="AA76" s="634"/>
      <c r="AB76" s="634"/>
      <c r="AC76" s="634"/>
      <c r="AD76" s="634"/>
      <c r="AE76" s="634"/>
      <c r="AF76" s="659"/>
      <c r="AG76" s="663"/>
      <c r="AH76" s="555"/>
      <c r="AI76" s="555"/>
      <c r="AJ76" s="595"/>
      <c r="AK76" s="595"/>
      <c r="AL76" s="595"/>
      <c r="AM76" s="668"/>
      <c r="AN76" s="668"/>
      <c r="AO76" s="669"/>
      <c r="AP76" s="669"/>
      <c r="AQ76" s="669"/>
      <c r="AR76" s="669"/>
      <c r="AS76" s="458"/>
      <c r="AT76" s="458"/>
      <c r="AU76" s="458"/>
      <c r="AV76" s="458"/>
      <c r="AW76" s="458"/>
      <c r="AX76" s="458"/>
      <c r="AY76" s="458"/>
      <c r="AZ76" s="458"/>
      <c r="BA76" s="458"/>
      <c r="BB76" s="458"/>
      <c r="BC76" s="458"/>
      <c r="BD76" s="458"/>
      <c r="BE76" s="458"/>
      <c r="BF76" s="458"/>
      <c r="BG76" s="458"/>
      <c r="BH76" s="458"/>
      <c r="BI76" s="458"/>
      <c r="BJ76" s="458"/>
      <c r="BK76" s="458"/>
      <c r="BL76" s="458"/>
      <c r="BM76" s="458"/>
      <c r="BN76" s="458"/>
      <c r="BO76" s="458"/>
      <c r="BP76" s="458"/>
      <c r="DT76" s="730"/>
      <c r="DU76" s="730"/>
      <c r="DV76" s="731"/>
      <c r="DW76" s="732"/>
      <c r="DX76" s="732"/>
      <c r="DY76" s="732"/>
    </row>
    <row r="77" spans="1:129" ht="12" customHeight="1">
      <c r="A77" s="458"/>
      <c r="B77" s="475" t="s">
        <v>16</v>
      </c>
      <c r="C77" s="493"/>
      <c r="D77" s="493"/>
      <c r="E77" s="493"/>
      <c r="F77" s="493"/>
      <c r="G77" s="493"/>
      <c r="H77" s="493"/>
      <c r="I77" s="493"/>
      <c r="J77" s="493"/>
      <c r="K77" s="531"/>
      <c r="L77" s="560"/>
      <c r="M77" s="586" t="str">
        <f>IF(入力シート!$M$37="","",IF(($DT$77-9)&lt;=0,"",MID(入力シート!$M$37,$DT$77-9,1)))</f>
        <v/>
      </c>
      <c r="N77" s="593"/>
      <c r="O77" s="598" t="str">
        <f>IF(入力シート!$M$37="","",IF(($DT$77-8)&lt;=0,"",MID(入力シート!$M$37,$DT$77-8,1)))</f>
        <v/>
      </c>
      <c r="P77" s="593"/>
      <c r="Q77" s="598" t="str">
        <f>IF(入力シート!$M$37="","",IF(($DT$77-7)&lt;=0,"",MID(入力シート!$M$37,$DT$77-7,1)))</f>
        <v/>
      </c>
      <c r="R77" s="593"/>
      <c r="S77" s="598" t="str">
        <f>IF(入力シート!$M$37="","",IF(($DT$77-6)&lt;=0,"",MID(入力シート!$M$37,$DT$77-6,1)))</f>
        <v/>
      </c>
      <c r="T77" s="593"/>
      <c r="U77" s="633" t="str">
        <f>IF(入力シート!$M$37="","",IF(($DT$77-5)&lt;=0,"",MID(入力シート!$M$37,$DT$77-5,1)))</f>
        <v/>
      </c>
      <c r="V77" s="633"/>
      <c r="W77" s="633" t="str">
        <f>IF(入力シート!$M$37="","",IF(($DT$77-4)&lt;=0,"",MID(入力シート!$M$37,$DT$77-4,1)))</f>
        <v/>
      </c>
      <c r="X77" s="633"/>
      <c r="Y77" s="633" t="str">
        <f>IF(入力シート!$M$37="","",IF(($DT$77-3)&lt;=0,"",MID(入力シート!$M$37,$DT$77-3,1)))</f>
        <v/>
      </c>
      <c r="Z77" s="633"/>
      <c r="AA77" s="633" t="str">
        <f>IF(入力シート!$M$37="","",IF(($DT$77-2)&lt;=0,"",MID(入力シート!$M$37,$DT$77-2,1)))</f>
        <v/>
      </c>
      <c r="AB77" s="633"/>
      <c r="AC77" s="633" t="str">
        <f>IF(入力シート!$M$37="","",IF(($DT$77-1)&lt;=0,"",MID(入力シート!$M$37,$DT$77-1,1)))</f>
        <v/>
      </c>
      <c r="AD77" s="633"/>
      <c r="AE77" s="633" t="str">
        <f>IF(入力シート!$M$37="","",IF(($DT$77)&lt;=0,"",MID(入力シート!$M$37,$DT$77,1)))</f>
        <v/>
      </c>
      <c r="AF77" s="657"/>
      <c r="AG77" s="555" t="s">
        <v>15</v>
      </c>
      <c r="AH77" s="555"/>
      <c r="AI77" s="555"/>
      <c r="AJ77" s="595"/>
      <c r="AK77" s="595"/>
      <c r="AL77" s="595"/>
      <c r="AM77" s="595"/>
      <c r="AN77" s="595"/>
      <c r="AO77" s="595"/>
      <c r="AP77" s="595"/>
      <c r="AQ77" s="595"/>
      <c r="AR77" s="595"/>
      <c r="AS77" s="458"/>
      <c r="AT77" s="458"/>
      <c r="AU77" s="458"/>
      <c r="AV77" s="458"/>
      <c r="AW77" s="458"/>
      <c r="AX77" s="458"/>
      <c r="AY77" s="458"/>
      <c r="AZ77" s="458"/>
      <c r="BA77" s="458"/>
      <c r="BB77" s="458"/>
      <c r="BC77" s="458"/>
      <c r="BD77" s="458"/>
      <c r="BE77" s="458"/>
      <c r="BF77" s="458"/>
      <c r="BG77" s="458"/>
      <c r="BH77" s="458"/>
      <c r="BI77" s="458"/>
      <c r="BJ77" s="458"/>
      <c r="BK77" s="458"/>
      <c r="BL77" s="458"/>
      <c r="BM77" s="458"/>
      <c r="BN77" s="458"/>
      <c r="BO77" s="458"/>
      <c r="BP77" s="458"/>
      <c r="DT77" s="730">
        <f>LEN(入力シート!M37)</f>
        <v>0</v>
      </c>
      <c r="DU77" s="730"/>
      <c r="DV77" s="731" t="s">
        <v>108</v>
      </c>
      <c r="DW77" s="732"/>
      <c r="DX77" s="732"/>
      <c r="DY77" s="732"/>
    </row>
    <row r="78" spans="1:129" ht="12" customHeight="1">
      <c r="A78" s="458"/>
      <c r="B78" s="476"/>
      <c r="C78" s="494"/>
      <c r="D78" s="494"/>
      <c r="E78" s="494"/>
      <c r="F78" s="494"/>
      <c r="G78" s="494"/>
      <c r="H78" s="494"/>
      <c r="I78" s="494"/>
      <c r="J78" s="494"/>
      <c r="K78" s="532"/>
      <c r="L78" s="561"/>
      <c r="M78" s="587"/>
      <c r="N78" s="592"/>
      <c r="O78" s="597"/>
      <c r="P78" s="592"/>
      <c r="Q78" s="597"/>
      <c r="R78" s="592"/>
      <c r="S78" s="597"/>
      <c r="T78" s="592"/>
      <c r="U78" s="634"/>
      <c r="V78" s="634"/>
      <c r="W78" s="634"/>
      <c r="X78" s="634"/>
      <c r="Y78" s="634"/>
      <c r="Z78" s="634"/>
      <c r="AA78" s="634"/>
      <c r="AB78" s="634"/>
      <c r="AC78" s="634"/>
      <c r="AD78" s="634"/>
      <c r="AE78" s="634"/>
      <c r="AF78" s="659"/>
      <c r="AG78" s="555"/>
      <c r="AH78" s="555"/>
      <c r="AI78" s="555"/>
      <c r="AJ78" s="595"/>
      <c r="AK78" s="595"/>
      <c r="AL78" s="595"/>
      <c r="AM78" s="595"/>
      <c r="AN78" s="595"/>
      <c r="AO78" s="595"/>
      <c r="AP78" s="595"/>
      <c r="AQ78" s="595"/>
      <c r="AR78" s="595"/>
      <c r="AS78" s="458"/>
      <c r="AT78" s="458"/>
      <c r="AU78" s="458"/>
      <c r="AV78" s="458"/>
      <c r="AW78" s="458"/>
      <c r="AX78" s="458"/>
      <c r="AY78" s="458"/>
      <c r="AZ78" s="458"/>
      <c r="BA78" s="458"/>
      <c r="BB78" s="458"/>
      <c r="BC78" s="458"/>
      <c r="BD78" s="458"/>
      <c r="BE78" s="458"/>
      <c r="BF78" s="458"/>
      <c r="BG78" s="458"/>
      <c r="BH78" s="458"/>
      <c r="BI78" s="458"/>
      <c r="BJ78" s="458"/>
      <c r="BK78" s="458"/>
      <c r="BL78" s="458"/>
      <c r="BM78" s="458"/>
      <c r="BN78" s="458"/>
      <c r="BO78" s="458"/>
      <c r="BP78" s="458"/>
      <c r="DT78" s="730"/>
      <c r="DU78" s="730"/>
      <c r="DV78" s="731"/>
      <c r="DW78" s="732"/>
      <c r="DX78" s="732"/>
      <c r="DY78" s="732"/>
    </row>
    <row r="79" spans="1:129" ht="12" customHeight="1">
      <c r="A79" s="458"/>
      <c r="B79" s="469"/>
      <c r="C79" s="469"/>
      <c r="D79" s="469"/>
      <c r="E79" s="469"/>
      <c r="F79" s="469"/>
      <c r="G79" s="469"/>
      <c r="H79" s="469"/>
      <c r="I79" s="469"/>
      <c r="J79" s="469"/>
      <c r="K79" s="469"/>
      <c r="L79" s="555"/>
      <c r="M79" s="555"/>
      <c r="N79" s="555"/>
      <c r="O79" s="555"/>
      <c r="P79" s="555"/>
      <c r="Q79" s="595"/>
      <c r="R79" s="595"/>
      <c r="S79" s="458"/>
      <c r="T79" s="458"/>
      <c r="U79" s="458"/>
      <c r="V79" s="458"/>
      <c r="W79" s="457"/>
      <c r="X79" s="457"/>
      <c r="Y79" s="457"/>
      <c r="Z79" s="595"/>
      <c r="AA79" s="457"/>
      <c r="AB79" s="457"/>
      <c r="AC79" s="457"/>
      <c r="AD79" s="457"/>
      <c r="AE79" s="457"/>
      <c r="AF79" s="457"/>
      <c r="AG79" s="457"/>
      <c r="AH79" s="457"/>
      <c r="AI79" s="457"/>
      <c r="AJ79" s="457"/>
      <c r="AK79" s="457"/>
      <c r="AL79" s="457"/>
      <c r="AM79" s="457"/>
      <c r="AN79" s="457"/>
      <c r="AO79" s="457"/>
      <c r="AP79" s="457"/>
      <c r="AQ79" s="458"/>
      <c r="AR79" s="458"/>
      <c r="AS79" s="458"/>
      <c r="AT79" s="458"/>
      <c r="AU79" s="458"/>
      <c r="AV79" s="458"/>
      <c r="AW79" s="458"/>
      <c r="AX79" s="458"/>
      <c r="AY79" s="458"/>
      <c r="AZ79" s="458"/>
      <c r="BA79" s="458"/>
      <c r="BB79" s="458"/>
      <c r="BC79" s="458"/>
      <c r="BD79" s="458"/>
      <c r="BE79" s="458"/>
      <c r="BF79" s="458"/>
      <c r="BG79" s="458"/>
      <c r="BH79" s="458"/>
      <c r="BI79" s="458"/>
      <c r="BJ79" s="458"/>
      <c r="BK79" s="458"/>
      <c r="BL79" s="458"/>
      <c r="BM79" s="458"/>
      <c r="BN79" s="458"/>
      <c r="BO79" s="458"/>
      <c r="BP79" s="458"/>
    </row>
    <row r="80" spans="1:129" ht="12" customHeight="1">
      <c r="A80" s="458"/>
      <c r="B80" s="469"/>
      <c r="C80" s="469"/>
      <c r="D80" s="469"/>
      <c r="E80" s="469"/>
      <c r="F80" s="469"/>
      <c r="G80" s="469"/>
      <c r="H80" s="469"/>
      <c r="I80" s="469"/>
      <c r="J80" s="469"/>
      <c r="K80" s="469"/>
      <c r="L80" s="555"/>
      <c r="M80" s="555"/>
      <c r="N80" s="555"/>
      <c r="O80" s="555"/>
      <c r="P80" s="555"/>
      <c r="Q80" s="595"/>
      <c r="R80" s="595"/>
      <c r="S80" s="458"/>
      <c r="T80" s="458"/>
      <c r="U80" s="458"/>
      <c r="V80" s="458"/>
      <c r="W80" s="457"/>
      <c r="X80" s="457"/>
      <c r="Y80" s="457"/>
      <c r="Z80" s="595"/>
      <c r="AA80" s="457"/>
      <c r="AB80" s="457"/>
      <c r="AC80" s="457"/>
      <c r="AD80" s="457"/>
      <c r="AE80" s="457"/>
      <c r="AF80" s="457"/>
      <c r="AG80" s="457"/>
      <c r="AH80" s="457"/>
      <c r="AI80" s="457"/>
      <c r="AJ80" s="457"/>
      <c r="AK80" s="457"/>
      <c r="AL80" s="457"/>
      <c r="AM80" s="457"/>
      <c r="AN80" s="457"/>
      <c r="AO80" s="457"/>
      <c r="AP80" s="457"/>
      <c r="AQ80" s="458"/>
      <c r="AR80" s="458"/>
      <c r="AS80" s="458"/>
      <c r="AT80" s="458"/>
      <c r="AU80" s="458"/>
      <c r="AV80" s="458"/>
      <c r="AW80" s="458"/>
      <c r="AX80" s="458"/>
      <c r="AY80" s="458"/>
      <c r="AZ80" s="458"/>
      <c r="BA80" s="458"/>
      <c r="BB80" s="458"/>
      <c r="BC80" s="458"/>
      <c r="BD80" s="458"/>
      <c r="BE80" s="458"/>
      <c r="BF80" s="458"/>
      <c r="BG80" s="458"/>
      <c r="BH80" s="458"/>
      <c r="BI80" s="458"/>
      <c r="BJ80" s="458"/>
      <c r="BK80" s="458"/>
      <c r="BL80" s="458"/>
      <c r="BM80" s="458"/>
      <c r="BN80" s="458"/>
      <c r="BO80" s="458"/>
      <c r="BP80" s="458"/>
    </row>
    <row r="81" spans="1:136" ht="12" customHeight="1">
      <c r="A81" s="458"/>
      <c r="B81" s="469"/>
      <c r="C81" s="469"/>
      <c r="D81" s="469"/>
      <c r="E81" s="469"/>
      <c r="F81" s="469"/>
      <c r="G81" s="469"/>
      <c r="H81" s="469"/>
      <c r="I81" s="469"/>
      <c r="J81" s="469"/>
      <c r="K81" s="469"/>
      <c r="L81" s="555"/>
      <c r="M81" s="555"/>
      <c r="N81" s="555"/>
      <c r="O81" s="555"/>
      <c r="P81" s="555"/>
      <c r="Q81" s="595"/>
      <c r="R81" s="595"/>
      <c r="S81" s="458"/>
      <c r="T81" s="458"/>
      <c r="U81" s="458"/>
      <c r="V81" s="458"/>
      <c r="W81" s="457"/>
      <c r="X81" s="457"/>
      <c r="Y81" s="457"/>
      <c r="Z81" s="595"/>
      <c r="AA81" s="457"/>
      <c r="AB81" s="457"/>
      <c r="AC81" s="457"/>
      <c r="AD81" s="457"/>
      <c r="AE81" s="457"/>
      <c r="AF81" s="457"/>
      <c r="AG81" s="457"/>
      <c r="AH81" s="457"/>
      <c r="AI81" s="457"/>
      <c r="AJ81" s="457"/>
      <c r="AK81" s="457"/>
      <c r="AL81" s="457"/>
      <c r="AM81" s="457"/>
      <c r="AN81" s="457"/>
      <c r="AO81" s="457"/>
      <c r="AP81" s="457"/>
      <c r="AQ81" s="457"/>
      <c r="AR81" s="457"/>
      <c r="AS81" s="457"/>
      <c r="AT81" s="457"/>
      <c r="AU81" s="457"/>
      <c r="AV81" s="457"/>
      <c r="AW81" s="457"/>
      <c r="AX81" s="457"/>
      <c r="AY81" s="457"/>
      <c r="AZ81" s="457"/>
      <c r="BA81" s="457"/>
      <c r="BB81" s="457"/>
      <c r="BC81" s="458"/>
      <c r="BD81" s="458"/>
      <c r="BE81" s="458"/>
      <c r="BF81" s="458"/>
      <c r="BG81" s="458"/>
      <c r="BH81" s="458"/>
      <c r="BI81" s="458"/>
      <c r="BJ81" s="458"/>
      <c r="BK81" s="458"/>
      <c r="BL81" s="458"/>
      <c r="BM81" s="458"/>
      <c r="BN81" s="458"/>
      <c r="BO81" s="458"/>
      <c r="BP81" s="458"/>
    </row>
    <row r="82" spans="1:136" ht="12" customHeight="1">
      <c r="A82" s="458"/>
      <c r="B82" s="469"/>
      <c r="C82" s="469"/>
      <c r="D82" s="469"/>
      <c r="E82" s="469"/>
      <c r="F82" s="469"/>
      <c r="G82" s="469"/>
      <c r="H82" s="469"/>
      <c r="I82" s="469"/>
      <c r="J82" s="469"/>
      <c r="K82" s="469"/>
      <c r="L82" s="555"/>
      <c r="M82" s="555"/>
      <c r="N82" s="555"/>
      <c r="O82" s="555"/>
      <c r="P82" s="555"/>
      <c r="Q82" s="595"/>
      <c r="R82" s="595"/>
      <c r="S82" s="458"/>
      <c r="T82" s="458"/>
      <c r="U82" s="458"/>
      <c r="V82" s="458"/>
      <c r="W82" s="457"/>
      <c r="X82" s="457"/>
      <c r="Y82" s="457"/>
      <c r="Z82" s="595"/>
      <c r="AA82" s="457"/>
      <c r="AB82" s="457"/>
      <c r="AC82" s="457"/>
      <c r="AD82" s="457"/>
      <c r="AE82" s="457"/>
      <c r="AF82" s="457"/>
      <c r="AG82" s="457"/>
      <c r="AH82" s="457"/>
      <c r="AI82" s="457"/>
      <c r="AJ82" s="457"/>
      <c r="AK82" s="457"/>
      <c r="AL82" s="457"/>
      <c r="AM82" s="457"/>
      <c r="AN82" s="457"/>
      <c r="AO82" s="457"/>
      <c r="AP82" s="457"/>
      <c r="AQ82" s="457"/>
      <c r="AR82" s="457"/>
      <c r="AS82" s="457"/>
      <c r="AT82" s="457"/>
      <c r="AU82" s="457"/>
      <c r="AV82" s="457"/>
      <c r="AW82" s="457"/>
      <c r="AX82" s="457"/>
      <c r="AY82" s="457"/>
      <c r="AZ82" s="457"/>
      <c r="BA82" s="457"/>
      <c r="BB82" s="457"/>
      <c r="BC82" s="458"/>
      <c r="BD82" s="458"/>
      <c r="BE82" s="458"/>
      <c r="BF82" s="458"/>
      <c r="BG82" s="458"/>
      <c r="BH82" s="458"/>
      <c r="BI82" s="458"/>
      <c r="BJ82" s="458"/>
      <c r="BK82" s="458"/>
      <c r="BL82" s="458"/>
      <c r="BM82" s="458"/>
      <c r="BN82" s="458"/>
      <c r="BO82" s="458"/>
      <c r="BP82" s="458"/>
    </row>
    <row r="83" spans="1:136" ht="12" customHeight="1">
      <c r="A83" s="458"/>
      <c r="B83" s="469"/>
      <c r="C83" s="469"/>
      <c r="D83" s="469"/>
      <c r="E83" s="469"/>
      <c r="F83" s="469"/>
      <c r="G83" s="469"/>
      <c r="H83" s="469"/>
      <c r="I83" s="469"/>
      <c r="J83" s="469"/>
      <c r="K83" s="469"/>
      <c r="L83" s="555"/>
      <c r="M83" s="555"/>
      <c r="N83" s="555"/>
      <c r="O83" s="555"/>
      <c r="P83" s="555"/>
      <c r="Q83" s="595"/>
      <c r="R83" s="595"/>
      <c r="S83" s="458"/>
      <c r="T83" s="458"/>
      <c r="U83" s="458"/>
      <c r="V83" s="458"/>
      <c r="W83" s="457"/>
      <c r="X83" s="457"/>
      <c r="Y83" s="457"/>
      <c r="Z83" s="595"/>
      <c r="AA83" s="457"/>
      <c r="AB83" s="457"/>
      <c r="AC83" s="457"/>
      <c r="AD83" s="457"/>
      <c r="AE83" s="457"/>
      <c r="AF83" s="457"/>
      <c r="AG83" s="457"/>
      <c r="AH83" s="457"/>
      <c r="AI83" s="457"/>
      <c r="AJ83" s="457"/>
      <c r="AK83" s="457"/>
      <c r="AL83" s="457"/>
      <c r="AM83" s="457"/>
      <c r="AN83" s="457"/>
      <c r="AO83" s="457"/>
      <c r="AP83" s="457"/>
      <c r="AQ83" s="457"/>
      <c r="AR83" s="457"/>
      <c r="AS83" s="457"/>
      <c r="AT83" s="457"/>
      <c r="AU83" s="457"/>
      <c r="AV83" s="457"/>
      <c r="AW83" s="457"/>
      <c r="AX83" s="457"/>
      <c r="AY83" s="457"/>
      <c r="AZ83" s="457"/>
      <c r="BA83" s="457"/>
      <c r="BB83" s="457"/>
      <c r="BC83" s="458"/>
      <c r="BD83" s="458"/>
      <c r="BE83" s="458"/>
      <c r="BF83" s="458"/>
      <c r="BG83" s="458"/>
      <c r="BH83" s="458"/>
      <c r="BI83" s="458"/>
      <c r="BJ83" s="458"/>
      <c r="BK83" s="458"/>
      <c r="BL83" s="458"/>
      <c r="BM83" s="458"/>
      <c r="BN83" s="458"/>
      <c r="BO83" s="458"/>
      <c r="BP83" s="458"/>
    </row>
    <row r="84" spans="1:136" ht="12" customHeight="1">
      <c r="A84" s="458"/>
      <c r="B84" s="469"/>
      <c r="C84" s="469"/>
      <c r="D84" s="469"/>
      <c r="E84" s="469"/>
      <c r="F84" s="469"/>
      <c r="G84" s="469"/>
      <c r="H84" s="469"/>
      <c r="I84" s="469"/>
      <c r="J84" s="469"/>
      <c r="K84" s="469"/>
      <c r="L84" s="555"/>
      <c r="M84" s="555"/>
      <c r="N84" s="555"/>
      <c r="O84" s="555"/>
      <c r="P84" s="555"/>
      <c r="Q84" s="595"/>
      <c r="R84" s="595"/>
      <c r="S84" s="458"/>
      <c r="T84" s="458"/>
      <c r="U84" s="458"/>
      <c r="V84" s="458"/>
      <c r="W84" s="457"/>
      <c r="X84" s="457"/>
      <c r="Y84" s="457"/>
      <c r="Z84" s="595"/>
      <c r="AA84" s="457"/>
      <c r="AB84" s="457"/>
      <c r="AC84" s="457"/>
      <c r="AD84" s="457"/>
      <c r="AE84" s="457"/>
      <c r="AF84" s="457"/>
      <c r="AG84" s="457"/>
      <c r="AH84" s="457"/>
      <c r="AI84" s="457"/>
      <c r="AJ84" s="457"/>
      <c r="AK84" s="457"/>
      <c r="AL84" s="457"/>
      <c r="AM84" s="457"/>
      <c r="AN84" s="457"/>
      <c r="AO84" s="457"/>
      <c r="AP84" s="457"/>
      <c r="AQ84" s="457"/>
      <c r="AR84" s="457"/>
      <c r="AS84" s="457"/>
      <c r="AT84" s="457"/>
      <c r="AU84" s="457"/>
      <c r="AV84" s="457"/>
      <c r="AW84" s="457"/>
      <c r="AX84" s="457"/>
      <c r="AY84" s="457"/>
      <c r="AZ84" s="457"/>
      <c r="BA84" s="457"/>
      <c r="BB84" s="457"/>
      <c r="BC84" s="458"/>
      <c r="BD84" s="458"/>
      <c r="BE84" s="458"/>
      <c r="BF84" s="458"/>
      <c r="BG84" s="458"/>
      <c r="BH84" s="458"/>
      <c r="BI84" s="458"/>
      <c r="BJ84" s="458"/>
      <c r="BK84" s="458"/>
      <c r="BL84" s="458"/>
      <c r="BM84" s="458"/>
      <c r="BN84" s="458"/>
      <c r="BO84" s="458"/>
      <c r="BP84" s="458"/>
    </row>
    <row r="85" spans="1:136" ht="12" customHeight="1">
      <c r="A85" s="458"/>
      <c r="B85" s="469"/>
      <c r="C85" s="469"/>
      <c r="D85" s="469"/>
      <c r="E85" s="469"/>
      <c r="F85" s="469"/>
      <c r="G85" s="469"/>
      <c r="H85" s="469"/>
      <c r="I85" s="469"/>
      <c r="J85" s="469"/>
      <c r="K85" s="469"/>
      <c r="L85" s="555"/>
      <c r="M85" s="555"/>
      <c r="N85" s="555"/>
      <c r="O85" s="555"/>
      <c r="P85" s="555"/>
      <c r="Q85" s="595"/>
      <c r="R85" s="595"/>
      <c r="S85" s="458"/>
      <c r="T85" s="458"/>
      <c r="U85" s="458"/>
      <c r="V85" s="458"/>
      <c r="W85" s="457"/>
      <c r="X85" s="457"/>
      <c r="Y85" s="457"/>
      <c r="Z85" s="595"/>
      <c r="AA85" s="457"/>
      <c r="AB85" s="457"/>
      <c r="AC85" s="457"/>
      <c r="AD85" s="457"/>
      <c r="AE85" s="457"/>
      <c r="AF85" s="457"/>
      <c r="AG85" s="457"/>
      <c r="AH85" s="457"/>
      <c r="AI85" s="457"/>
      <c r="AJ85" s="457"/>
      <c r="AK85" s="457"/>
      <c r="AL85" s="457"/>
      <c r="AM85" s="457"/>
      <c r="AN85" s="457"/>
      <c r="AO85" s="457"/>
      <c r="AP85" s="457"/>
      <c r="AQ85" s="457"/>
      <c r="AR85" s="457"/>
      <c r="AS85" s="457"/>
      <c r="AT85" s="457"/>
      <c r="AU85" s="457"/>
      <c r="AV85" s="457"/>
      <c r="AW85" s="457"/>
      <c r="AX85" s="457"/>
      <c r="AY85" s="457"/>
      <c r="AZ85" s="457"/>
      <c r="BA85" s="457"/>
      <c r="BB85" s="457"/>
      <c r="BC85" s="458"/>
      <c r="BD85" s="458"/>
      <c r="BE85" s="458"/>
      <c r="BF85" s="458"/>
      <c r="BG85" s="458"/>
      <c r="BH85" s="458"/>
      <c r="BI85" s="458"/>
      <c r="BJ85" s="458"/>
      <c r="BK85" s="458"/>
      <c r="BL85" s="458"/>
      <c r="BM85" s="458"/>
      <c r="BN85" s="458"/>
      <c r="BO85" s="458"/>
      <c r="BP85" s="458"/>
    </row>
    <row r="86" spans="1:136" ht="12" customHeight="1">
      <c r="A86" s="458"/>
      <c r="B86" s="469"/>
      <c r="C86" s="469"/>
      <c r="D86" s="469"/>
      <c r="E86" s="469"/>
      <c r="F86" s="469"/>
      <c r="G86" s="469"/>
      <c r="H86" s="469"/>
      <c r="I86" s="469"/>
      <c r="J86" s="469"/>
      <c r="K86" s="469"/>
      <c r="L86" s="555"/>
      <c r="M86" s="555"/>
      <c r="N86" s="555"/>
      <c r="O86" s="555"/>
      <c r="P86" s="555"/>
      <c r="Q86" s="595"/>
      <c r="R86" s="595"/>
      <c r="S86" s="458"/>
      <c r="T86" s="458"/>
      <c r="U86" s="458"/>
      <c r="V86" s="458"/>
      <c r="W86" s="457"/>
      <c r="X86" s="457"/>
      <c r="Y86" s="457"/>
      <c r="Z86" s="595"/>
      <c r="AA86" s="457"/>
      <c r="AB86" s="457"/>
      <c r="AC86" s="457"/>
      <c r="AD86" s="457"/>
      <c r="AE86" s="457"/>
      <c r="AF86" s="457"/>
      <c r="AG86" s="457"/>
      <c r="AH86" s="457"/>
      <c r="AI86" s="457"/>
      <c r="AJ86" s="457"/>
      <c r="AK86" s="457"/>
      <c r="AL86" s="457"/>
      <c r="AM86" s="457"/>
      <c r="AN86" s="457"/>
      <c r="AO86" s="457"/>
      <c r="AP86" s="457"/>
      <c r="AQ86" s="457"/>
      <c r="AR86" s="457"/>
      <c r="AS86" s="457"/>
      <c r="AT86" s="457"/>
      <c r="AU86" s="457"/>
      <c r="AV86" s="457"/>
      <c r="AW86" s="457"/>
      <c r="AX86" s="457"/>
      <c r="AY86" s="457"/>
      <c r="AZ86" s="457"/>
      <c r="BA86" s="457"/>
      <c r="BB86" s="457"/>
      <c r="BC86" s="458"/>
      <c r="BD86" s="458"/>
      <c r="BE86" s="458"/>
      <c r="BF86" s="458"/>
      <c r="BG86" s="458"/>
      <c r="BH86" s="458"/>
      <c r="BI86" s="458"/>
      <c r="BJ86" s="458"/>
      <c r="BK86" s="458"/>
      <c r="BL86" s="458"/>
      <c r="BM86" s="458"/>
      <c r="BN86" s="458"/>
      <c r="BO86" s="458"/>
      <c r="BP86" s="458"/>
    </row>
    <row r="87" spans="1:136" ht="12" customHeight="1">
      <c r="A87" s="458"/>
      <c r="B87" s="458"/>
      <c r="C87" s="458"/>
      <c r="D87" s="458"/>
      <c r="E87" s="458"/>
      <c r="F87" s="458"/>
      <c r="G87" s="458"/>
      <c r="H87" s="458"/>
      <c r="I87" s="458"/>
      <c r="J87" s="458"/>
      <c r="K87" s="458"/>
      <c r="L87" s="458"/>
      <c r="M87" s="458"/>
      <c r="N87" s="458"/>
      <c r="O87" s="458"/>
      <c r="P87" s="458"/>
      <c r="Q87" s="458"/>
      <c r="R87" s="458"/>
      <c r="S87" s="458"/>
      <c r="T87" s="458"/>
      <c r="U87" s="458"/>
      <c r="V87" s="458"/>
      <c r="W87" s="458"/>
      <c r="X87" s="458"/>
      <c r="Y87" s="458"/>
      <c r="Z87" s="458"/>
      <c r="AA87" s="458"/>
      <c r="AB87" s="458"/>
      <c r="AC87" s="458"/>
      <c r="AD87" s="458"/>
      <c r="AE87" s="458"/>
      <c r="AF87" s="458"/>
      <c r="AG87" s="458"/>
      <c r="AH87" s="458"/>
      <c r="AI87" s="458"/>
      <c r="AJ87" s="595"/>
      <c r="AK87" s="595"/>
      <c r="AL87" s="595"/>
      <c r="AM87" s="595"/>
      <c r="AN87" s="595"/>
      <c r="AO87" s="595"/>
      <c r="AP87" s="595"/>
      <c r="AQ87" s="595"/>
      <c r="AR87" s="595"/>
      <c r="AS87" s="595"/>
      <c r="AT87" s="595"/>
      <c r="AU87" s="595"/>
      <c r="AV87" s="595"/>
      <c r="AW87" s="595"/>
      <c r="AX87" s="595"/>
      <c r="AY87" s="595"/>
      <c r="AZ87" s="595"/>
      <c r="BA87" s="595"/>
      <c r="BB87" s="595"/>
      <c r="BC87" s="595"/>
      <c r="BD87" s="595"/>
      <c r="BE87" s="595"/>
      <c r="BF87" s="595"/>
      <c r="BG87" s="595"/>
      <c r="BH87" s="595"/>
      <c r="BI87" s="458"/>
      <c r="BJ87" s="458"/>
      <c r="BK87" s="458"/>
      <c r="BL87" s="458"/>
      <c r="BM87" s="458"/>
      <c r="BN87" s="458"/>
      <c r="BO87" s="458"/>
      <c r="BP87" s="458"/>
    </row>
    <row r="88" spans="1:136" ht="12" customHeight="1">
      <c r="A88" s="458"/>
      <c r="B88" s="458"/>
      <c r="C88" s="458"/>
      <c r="D88" s="458"/>
      <c r="E88" s="458"/>
      <c r="F88" s="458"/>
      <c r="G88" s="458"/>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c r="AE88" s="458"/>
      <c r="AF88" s="458"/>
      <c r="AG88" s="458"/>
      <c r="AH88" s="458"/>
      <c r="AI88" s="458"/>
      <c r="AJ88" s="458"/>
      <c r="AK88" s="458"/>
      <c r="AL88" s="458"/>
      <c r="AM88" s="458"/>
      <c r="AN88" s="458"/>
      <c r="AO88" s="458"/>
      <c r="AP88" s="458"/>
      <c r="AQ88" s="458"/>
      <c r="AR88" s="458"/>
      <c r="AS88" s="458"/>
      <c r="AT88" s="458"/>
      <c r="AU88" s="458"/>
      <c r="AV88" s="458"/>
      <c r="AW88" s="458"/>
      <c r="AX88" s="458"/>
      <c r="AY88" s="458"/>
      <c r="AZ88" s="458"/>
      <c r="BA88" s="458"/>
      <c r="BB88" s="458"/>
      <c r="BC88" s="458"/>
      <c r="BD88" s="458"/>
      <c r="BE88" s="458"/>
      <c r="BF88" s="458"/>
      <c r="BG88" s="458"/>
      <c r="BH88" s="458"/>
      <c r="BI88" s="458"/>
      <c r="BJ88" s="458"/>
      <c r="BK88" s="458"/>
      <c r="BL88" s="458"/>
      <c r="BM88" s="458"/>
      <c r="BN88" s="458"/>
      <c r="BO88" s="458"/>
      <c r="BP88" s="458"/>
      <c r="DR88" s="456"/>
      <c r="DS88" s="456"/>
      <c r="DT88" s="456"/>
      <c r="DU88" s="456"/>
      <c r="DV88" s="456"/>
      <c r="DW88" s="456"/>
      <c r="DX88" s="456"/>
      <c r="DY88" s="456"/>
      <c r="DZ88" s="456"/>
      <c r="EA88" s="456"/>
      <c r="EB88" s="456"/>
      <c r="EC88" s="456"/>
      <c r="ED88" s="456"/>
      <c r="EE88" s="456"/>
      <c r="EF88" s="456"/>
    </row>
    <row r="89" spans="1:136" ht="12" customHeight="1">
      <c r="A89" s="458"/>
      <c r="B89" s="469"/>
      <c r="C89" s="469"/>
      <c r="D89" s="469"/>
      <c r="E89" s="469"/>
      <c r="F89" s="469"/>
      <c r="G89" s="469"/>
      <c r="H89" s="469"/>
      <c r="I89" s="469"/>
      <c r="J89" s="469"/>
      <c r="K89" s="469"/>
      <c r="L89" s="555"/>
      <c r="M89" s="555"/>
      <c r="N89" s="555"/>
      <c r="O89" s="555"/>
      <c r="P89" s="555"/>
      <c r="Q89" s="595"/>
      <c r="R89" s="595"/>
      <c r="S89" s="595"/>
      <c r="T89" s="595"/>
      <c r="U89" s="595"/>
      <c r="V89" s="595"/>
      <c r="W89" s="595"/>
      <c r="X89" s="595"/>
      <c r="Y89" s="595"/>
      <c r="Z89" s="595"/>
      <c r="AA89" s="595"/>
      <c r="AB89" s="595"/>
      <c r="AC89" s="595"/>
      <c r="AD89" s="595"/>
      <c r="AE89" s="595"/>
      <c r="AF89" s="595"/>
      <c r="AG89" s="555"/>
      <c r="AH89" s="555"/>
      <c r="AI89" s="458"/>
      <c r="AJ89" s="458"/>
      <c r="AK89" s="458"/>
      <c r="AL89" s="458"/>
      <c r="AM89" s="458"/>
      <c r="AN89" s="458"/>
      <c r="AO89" s="458"/>
      <c r="AP89" s="458"/>
      <c r="AQ89" s="458"/>
      <c r="AR89" s="458"/>
      <c r="AS89" s="458"/>
      <c r="AT89" s="458"/>
      <c r="AU89" s="458"/>
      <c r="AV89" s="458"/>
      <c r="AW89" s="458"/>
      <c r="AX89" s="458"/>
      <c r="AY89" s="458"/>
      <c r="AZ89" s="458"/>
      <c r="BA89" s="458"/>
      <c r="BB89" s="458"/>
      <c r="BC89" s="458"/>
      <c r="BD89" s="458"/>
      <c r="BE89" s="458"/>
      <c r="BF89" s="595"/>
      <c r="BG89" s="595"/>
      <c r="BH89" s="595"/>
      <c r="BI89" s="595"/>
      <c r="BJ89" s="595"/>
      <c r="BK89" s="595"/>
      <c r="BL89" s="595"/>
      <c r="BM89" s="458"/>
      <c r="BN89" s="458"/>
      <c r="BO89" s="458"/>
      <c r="BP89" s="458"/>
      <c r="DR89" s="456"/>
      <c r="DS89" s="456"/>
      <c r="DT89" s="456"/>
      <c r="DU89" s="456"/>
      <c r="DV89" s="456"/>
      <c r="DW89" s="456"/>
      <c r="DX89" s="456"/>
      <c r="DY89" s="456"/>
      <c r="DZ89" s="456"/>
      <c r="EA89" s="456"/>
      <c r="EB89" s="456"/>
      <c r="EC89" s="456"/>
      <c r="ED89" s="456"/>
      <c r="EE89" s="456"/>
      <c r="EF89" s="456"/>
    </row>
    <row r="90" spans="1:136" ht="12" customHeight="1">
      <c r="A90" s="458"/>
      <c r="B90" s="469"/>
      <c r="C90" s="469"/>
      <c r="D90" s="469"/>
      <c r="E90" s="469"/>
      <c r="F90" s="469"/>
      <c r="G90" s="469"/>
      <c r="H90" s="469"/>
      <c r="I90" s="469"/>
      <c r="J90" s="469"/>
      <c r="K90" s="469"/>
      <c r="L90" s="555"/>
      <c r="M90" s="555"/>
      <c r="N90" s="555"/>
      <c r="O90" s="555"/>
      <c r="P90" s="555"/>
      <c r="Q90" s="595"/>
      <c r="R90" s="595"/>
      <c r="S90" s="595"/>
      <c r="T90" s="595"/>
      <c r="U90" s="595"/>
      <c r="V90" s="595"/>
      <c r="W90" s="595"/>
      <c r="X90" s="595"/>
      <c r="Y90" s="595"/>
      <c r="Z90" s="595"/>
      <c r="AA90" s="595"/>
      <c r="AB90" s="595"/>
      <c r="AC90" s="595"/>
      <c r="AD90" s="595"/>
      <c r="AE90" s="595"/>
      <c r="AF90" s="595"/>
      <c r="AG90" s="555"/>
      <c r="AH90" s="555"/>
      <c r="AI90" s="458"/>
      <c r="AJ90" s="458"/>
      <c r="AK90" s="458"/>
      <c r="AL90" s="458"/>
      <c r="AM90" s="458"/>
      <c r="AN90" s="458"/>
      <c r="AO90" s="458"/>
      <c r="AP90" s="458"/>
      <c r="AQ90" s="458"/>
      <c r="AR90" s="458"/>
      <c r="AS90" s="458"/>
      <c r="AT90" s="458"/>
      <c r="AU90" s="458"/>
      <c r="AV90" s="458"/>
      <c r="AW90" s="458"/>
      <c r="AX90" s="458"/>
      <c r="AY90" s="458"/>
      <c r="AZ90" s="458"/>
      <c r="BA90" s="458"/>
      <c r="BB90" s="458"/>
      <c r="BC90" s="458"/>
      <c r="BD90" s="458"/>
      <c r="BE90" s="458"/>
      <c r="BF90" s="595"/>
      <c r="BG90" s="595"/>
      <c r="BH90" s="595"/>
      <c r="BI90" s="595"/>
      <c r="BJ90" s="595"/>
      <c r="BK90" s="595"/>
      <c r="BL90" s="595"/>
      <c r="BM90" s="458"/>
      <c r="BN90" s="458"/>
      <c r="BO90" s="458"/>
      <c r="BP90" s="458"/>
    </row>
    <row r="91" spans="1:136" ht="12" customHeight="1">
      <c r="A91" s="459"/>
      <c r="B91" s="458"/>
      <c r="C91" s="458"/>
      <c r="D91" s="458"/>
      <c r="E91" s="458"/>
      <c r="F91" s="458"/>
      <c r="G91" s="458"/>
      <c r="H91" s="458"/>
      <c r="I91" s="458"/>
      <c r="J91" s="458"/>
      <c r="K91" s="458"/>
      <c r="L91" s="458"/>
      <c r="M91" s="458"/>
      <c r="N91" s="458"/>
      <c r="O91" s="458"/>
      <c r="P91" s="458"/>
      <c r="Q91" s="458"/>
      <c r="R91" s="636" t="s">
        <v>202</v>
      </c>
      <c r="S91" s="469"/>
      <c r="T91" s="469"/>
      <c r="U91" s="469"/>
      <c r="V91" s="469"/>
      <c r="W91" s="469"/>
      <c r="X91" s="469"/>
      <c r="Y91" s="469"/>
      <c r="Z91" s="469"/>
      <c r="AA91" s="469"/>
      <c r="AB91" s="469"/>
      <c r="AC91" s="469"/>
      <c r="AD91" s="469"/>
      <c r="AE91" s="469"/>
      <c r="AF91" s="469"/>
      <c r="AG91" s="469"/>
      <c r="AH91" s="469"/>
      <c r="AI91" s="469"/>
      <c r="AJ91" s="469"/>
      <c r="AK91" s="469"/>
      <c r="AL91" s="469"/>
      <c r="AM91" s="469"/>
      <c r="AN91" s="469"/>
      <c r="AO91" s="469"/>
      <c r="AP91" s="469"/>
      <c r="AQ91" s="469"/>
      <c r="AR91" s="469"/>
      <c r="AS91" s="458"/>
      <c r="AT91" s="458"/>
      <c r="AU91" s="458"/>
      <c r="AV91" s="458"/>
      <c r="AW91" s="458"/>
      <c r="AX91" s="458"/>
      <c r="AY91" s="458"/>
      <c r="AZ91" s="458"/>
      <c r="BA91" s="458"/>
      <c r="BB91" s="706" t="s">
        <v>276</v>
      </c>
      <c r="BC91" s="706"/>
      <c r="BD91" s="706"/>
      <c r="BE91" s="706"/>
      <c r="BF91" s="706"/>
      <c r="BG91" s="706"/>
      <c r="BH91" s="706"/>
      <c r="BI91" s="706"/>
      <c r="BJ91" s="706"/>
      <c r="BK91" s="458"/>
      <c r="BL91" s="458"/>
      <c r="BM91" s="458"/>
      <c r="BN91" s="458"/>
      <c r="BO91" s="458"/>
      <c r="BP91" s="458"/>
    </row>
    <row r="92" spans="1:136" ht="12" customHeight="1">
      <c r="A92" s="459"/>
      <c r="B92" s="458"/>
      <c r="C92" s="458"/>
      <c r="D92" s="458"/>
      <c r="E92" s="458"/>
      <c r="F92" s="458"/>
      <c r="G92" s="458"/>
      <c r="H92" s="458"/>
      <c r="I92" s="458"/>
      <c r="J92" s="458"/>
      <c r="K92" s="458"/>
      <c r="L92" s="458"/>
      <c r="M92" s="458"/>
      <c r="N92" s="458"/>
      <c r="O92" s="458"/>
      <c r="P92" s="458"/>
      <c r="Q92" s="458"/>
      <c r="R92" s="469"/>
      <c r="S92" s="469"/>
      <c r="T92" s="469"/>
      <c r="U92" s="469"/>
      <c r="V92" s="469"/>
      <c r="W92" s="469"/>
      <c r="X92" s="469"/>
      <c r="Y92" s="469"/>
      <c r="Z92" s="469"/>
      <c r="AA92" s="469"/>
      <c r="AB92" s="469"/>
      <c r="AC92" s="469"/>
      <c r="AD92" s="469"/>
      <c r="AE92" s="469"/>
      <c r="AF92" s="469"/>
      <c r="AG92" s="469"/>
      <c r="AH92" s="469"/>
      <c r="AI92" s="469"/>
      <c r="AJ92" s="469"/>
      <c r="AK92" s="469"/>
      <c r="AL92" s="469"/>
      <c r="AM92" s="469"/>
      <c r="AN92" s="469"/>
      <c r="AO92" s="469"/>
      <c r="AP92" s="469"/>
      <c r="AQ92" s="469"/>
      <c r="AR92" s="469"/>
      <c r="AS92" s="458"/>
      <c r="AT92" s="458"/>
      <c r="AU92" s="458"/>
      <c r="AV92" s="458"/>
      <c r="AW92" s="458"/>
      <c r="AX92" s="458"/>
      <c r="AY92" s="458"/>
      <c r="AZ92" s="458"/>
      <c r="BA92" s="458"/>
      <c r="BB92" s="458"/>
      <c r="BC92" s="458"/>
      <c r="BD92" s="458"/>
      <c r="BE92" s="615"/>
      <c r="BF92" s="615"/>
      <c r="BG92" s="615"/>
      <c r="BH92" s="615"/>
      <c r="BI92" s="615"/>
      <c r="BJ92" s="458"/>
      <c r="BK92" s="458"/>
      <c r="BL92" s="458"/>
      <c r="BM92" s="458"/>
      <c r="BN92" s="458"/>
      <c r="BO92" s="458"/>
      <c r="BP92" s="458"/>
    </row>
    <row r="93" spans="1:136" ht="12" customHeight="1">
      <c r="A93" s="459"/>
      <c r="B93" s="458"/>
      <c r="C93" s="458"/>
      <c r="D93" s="458"/>
      <c r="E93" s="458"/>
      <c r="F93" s="458"/>
      <c r="G93" s="458"/>
      <c r="H93" s="458"/>
      <c r="I93" s="458"/>
      <c r="J93" s="458"/>
      <c r="K93" s="458"/>
      <c r="L93" s="458"/>
      <c r="M93" s="458"/>
      <c r="N93" s="458"/>
      <c r="O93" s="458"/>
      <c r="P93" s="458"/>
      <c r="Q93" s="458"/>
      <c r="R93" s="469"/>
      <c r="S93" s="469"/>
      <c r="T93" s="469"/>
      <c r="U93" s="469"/>
      <c r="V93" s="469"/>
      <c r="W93" s="469"/>
      <c r="X93" s="469"/>
      <c r="Y93" s="469"/>
      <c r="Z93" s="469"/>
      <c r="AA93" s="469"/>
      <c r="AB93" s="469"/>
      <c r="AC93" s="469"/>
      <c r="AD93" s="469"/>
      <c r="AE93" s="469"/>
      <c r="AF93" s="469"/>
      <c r="AG93" s="469"/>
      <c r="AH93" s="469"/>
      <c r="AI93" s="469"/>
      <c r="AJ93" s="469"/>
      <c r="AK93" s="469"/>
      <c r="AL93" s="469"/>
      <c r="AM93" s="469"/>
      <c r="AN93" s="469"/>
      <c r="AO93" s="469"/>
      <c r="AP93" s="469"/>
      <c r="AQ93" s="469"/>
      <c r="AR93" s="469"/>
      <c r="AS93" s="458"/>
      <c r="AT93" s="458"/>
      <c r="AU93" s="458"/>
      <c r="AV93" s="458"/>
      <c r="AW93" s="458"/>
      <c r="AX93" s="458"/>
      <c r="AY93" s="458"/>
      <c r="AZ93" s="458"/>
      <c r="BA93" s="458"/>
      <c r="BB93" s="458"/>
      <c r="BC93" s="458"/>
      <c r="BD93" s="458"/>
      <c r="BE93" s="615"/>
      <c r="BF93" s="615"/>
      <c r="BG93" s="615"/>
      <c r="BH93" s="615"/>
      <c r="BI93" s="615"/>
      <c r="BJ93" s="458"/>
      <c r="BK93" s="458"/>
      <c r="BL93" s="458"/>
      <c r="BM93" s="458"/>
      <c r="BN93" s="458"/>
      <c r="BO93" s="458"/>
      <c r="BP93" s="458"/>
    </row>
    <row r="94" spans="1:136" ht="12" customHeight="1">
      <c r="A94" s="458"/>
      <c r="B94" s="471" t="s">
        <v>75</v>
      </c>
      <c r="C94" s="471"/>
      <c r="D94" s="471"/>
      <c r="E94" s="471"/>
      <c r="F94" s="471"/>
      <c r="G94" s="508"/>
      <c r="H94" s="508"/>
      <c r="I94" s="508"/>
      <c r="J94" s="508"/>
      <c r="K94" s="508"/>
      <c r="L94" s="508"/>
      <c r="M94" s="508"/>
      <c r="N94" s="508"/>
      <c r="O94" s="508"/>
      <c r="P94" s="508"/>
      <c r="Q94" s="508"/>
      <c r="R94" s="508"/>
      <c r="S94" s="458"/>
      <c r="T94" s="458"/>
      <c r="U94" s="458"/>
      <c r="V94" s="458"/>
      <c r="W94" s="458"/>
      <c r="X94" s="458"/>
      <c r="Y94" s="458"/>
      <c r="Z94" s="458"/>
      <c r="AA94" s="458"/>
      <c r="AB94" s="458"/>
      <c r="AC94" s="458"/>
      <c r="AD94" s="458"/>
      <c r="AE94" s="458"/>
      <c r="AF94" s="458"/>
      <c r="AG94" s="458"/>
      <c r="AH94" s="458"/>
      <c r="AI94" s="458"/>
      <c r="AJ94" s="458"/>
      <c r="AK94" s="458"/>
      <c r="AL94" s="458"/>
      <c r="AM94" s="458"/>
      <c r="AN94" s="458"/>
      <c r="AO94" s="458"/>
      <c r="AP94" s="458"/>
      <c r="AQ94" s="458"/>
      <c r="AR94" s="458"/>
      <c r="AS94" s="458"/>
      <c r="AT94" s="458"/>
      <c r="AU94" s="458"/>
      <c r="AV94" s="458"/>
      <c r="AW94" s="458"/>
      <c r="AX94" s="458"/>
      <c r="AY94" s="458"/>
      <c r="AZ94" s="458"/>
      <c r="BA94" s="458"/>
      <c r="BB94" s="458"/>
      <c r="BC94" s="458"/>
      <c r="BD94" s="458"/>
      <c r="BE94" s="458"/>
      <c r="BF94" s="458"/>
      <c r="BG94" s="458"/>
      <c r="BH94" s="458"/>
      <c r="BI94" s="458"/>
      <c r="BJ94" s="458"/>
      <c r="BK94" s="458"/>
      <c r="BL94" s="458"/>
      <c r="BM94" s="458"/>
      <c r="BN94" s="458"/>
      <c r="BO94" s="458"/>
      <c r="BP94" s="458"/>
    </row>
    <row r="95" spans="1:136" ht="12" customHeight="1">
      <c r="A95" s="458"/>
      <c r="B95" s="471"/>
      <c r="C95" s="471"/>
      <c r="D95" s="471"/>
      <c r="E95" s="471"/>
      <c r="F95" s="471"/>
      <c r="G95" s="508"/>
      <c r="H95" s="508"/>
      <c r="I95" s="508"/>
      <c r="J95" s="508"/>
      <c r="K95" s="508"/>
      <c r="L95" s="508"/>
      <c r="M95" s="508"/>
      <c r="N95" s="508"/>
      <c r="O95" s="508"/>
      <c r="P95" s="508"/>
      <c r="Q95" s="508"/>
      <c r="R95" s="508"/>
      <c r="S95" s="458"/>
      <c r="T95" s="458"/>
      <c r="U95" s="458"/>
      <c r="V95" s="458"/>
      <c r="W95" s="458"/>
      <c r="X95" s="458"/>
      <c r="Y95" s="458"/>
      <c r="Z95" s="656" t="s">
        <v>18</v>
      </c>
      <c r="AA95" s="656"/>
      <c r="AB95" s="656"/>
      <c r="AC95" s="656"/>
      <c r="AD95" s="656"/>
      <c r="AE95" s="656"/>
      <c r="AF95" s="660"/>
      <c r="AG95" s="660"/>
      <c r="AH95" s="665" t="str">
        <f>IF(入力シート!I6="","",入力シート!I6)</f>
        <v/>
      </c>
      <c r="AI95" s="665"/>
      <c r="AJ95" s="665"/>
      <c r="AK95" s="665"/>
      <c r="AL95" s="665"/>
      <c r="AM95" s="665"/>
      <c r="AN95" s="665"/>
      <c r="AO95" s="665"/>
      <c r="AP95" s="665"/>
      <c r="AQ95" s="665"/>
      <c r="AR95" s="665"/>
      <c r="AS95" s="665"/>
      <c r="AT95" s="665"/>
      <c r="AU95" s="660"/>
      <c r="AV95" s="660"/>
      <c r="AW95" s="458"/>
      <c r="AX95" s="458"/>
      <c r="AY95" s="458"/>
      <c r="AZ95" s="458"/>
      <c r="BA95" s="458"/>
      <c r="BB95" s="458"/>
      <c r="BC95" s="458"/>
      <c r="BD95" s="458"/>
      <c r="BE95" s="458"/>
      <c r="BF95" s="458"/>
      <c r="BG95" s="458"/>
      <c r="BH95" s="458"/>
      <c r="BI95" s="458"/>
      <c r="BJ95" s="458"/>
      <c r="BK95" s="458"/>
      <c r="BL95" s="458"/>
      <c r="BM95" s="458"/>
      <c r="BN95" s="458"/>
      <c r="BO95" s="458"/>
      <c r="BP95" s="458"/>
    </row>
    <row r="96" spans="1:136" ht="12" customHeight="1">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c r="BN96" s="458"/>
      <c r="BO96" s="458"/>
      <c r="BP96" s="458"/>
    </row>
    <row r="97" spans="1:68" ht="12" customHeight="1">
      <c r="A97" s="458"/>
      <c r="B97" s="458"/>
      <c r="C97" s="458"/>
      <c r="D97" s="458"/>
      <c r="E97" s="458"/>
      <c r="F97" s="458"/>
      <c r="G97" s="458"/>
      <c r="H97" s="458"/>
      <c r="I97" s="458"/>
      <c r="J97" s="458"/>
      <c r="K97" s="458"/>
      <c r="L97" s="458"/>
      <c r="M97" s="458"/>
      <c r="N97" s="458"/>
      <c r="O97" s="458"/>
      <c r="P97" s="458"/>
      <c r="Q97" s="458"/>
      <c r="R97" s="458"/>
      <c r="S97" s="458"/>
      <c r="T97" s="458"/>
      <c r="U97" s="458"/>
      <c r="V97" s="458"/>
      <c r="W97" s="458"/>
      <c r="X97" s="458"/>
      <c r="Y97" s="458"/>
      <c r="Z97" s="458"/>
      <c r="AA97" s="458"/>
      <c r="AB97" s="458"/>
      <c r="AC97" s="458"/>
      <c r="AD97" s="458"/>
      <c r="AE97" s="458"/>
      <c r="AF97" s="458"/>
      <c r="AG97" s="458"/>
      <c r="AH97" s="458"/>
      <c r="AI97" s="458"/>
      <c r="AJ97" s="458"/>
      <c r="AK97" s="458"/>
      <c r="AL97" s="458"/>
      <c r="AM97" s="458"/>
      <c r="AN97" s="458"/>
      <c r="AO97" s="458"/>
      <c r="AP97" s="458"/>
      <c r="AQ97" s="458"/>
      <c r="AR97" s="458"/>
      <c r="AS97" s="458"/>
      <c r="AT97" s="458"/>
      <c r="AU97" s="458"/>
      <c r="AV97" s="458"/>
      <c r="AW97" s="458"/>
      <c r="AX97" s="458"/>
      <c r="AY97" s="458"/>
      <c r="AZ97" s="458"/>
      <c r="BA97" s="458"/>
      <c r="BB97" s="458"/>
      <c r="BC97" s="458"/>
      <c r="BD97" s="458"/>
      <c r="BE97" s="458"/>
      <c r="BF97" s="458"/>
      <c r="BG97" s="458"/>
      <c r="BH97" s="458"/>
      <c r="BI97" s="458"/>
      <c r="BJ97" s="458"/>
      <c r="BK97" s="458"/>
      <c r="BL97" s="458"/>
      <c r="BM97" s="458"/>
      <c r="BN97" s="458"/>
      <c r="BO97" s="458"/>
      <c r="BP97" s="458"/>
    </row>
    <row r="98" spans="1:68" ht="12" customHeight="1">
      <c r="A98" s="458"/>
      <c r="B98" s="458"/>
      <c r="C98" s="458"/>
      <c r="D98" s="458"/>
      <c r="E98" s="458"/>
      <c r="F98" s="458"/>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58"/>
      <c r="AI98" s="458"/>
      <c r="AJ98" s="458"/>
      <c r="AK98" s="458"/>
      <c r="AL98" s="458"/>
      <c r="AM98" s="458"/>
      <c r="AN98" s="458"/>
      <c r="AO98" s="458"/>
      <c r="AP98" s="458"/>
      <c r="AQ98" s="458"/>
      <c r="AR98" s="458"/>
      <c r="AS98" s="458"/>
      <c r="AT98" s="458"/>
      <c r="AU98" s="458"/>
      <c r="AV98" s="458"/>
      <c r="AW98" s="458"/>
      <c r="AX98" s="458"/>
      <c r="AY98" s="458"/>
      <c r="AZ98" s="458"/>
      <c r="BA98" s="458"/>
      <c r="BB98" s="458"/>
      <c r="BC98" s="458"/>
      <c r="BD98" s="458"/>
      <c r="BE98" s="458"/>
      <c r="BF98" s="458"/>
      <c r="BG98" s="458"/>
      <c r="BH98" s="458"/>
      <c r="BI98" s="458"/>
      <c r="BJ98" s="458"/>
      <c r="BK98" s="458"/>
      <c r="BL98" s="458"/>
      <c r="BM98" s="458"/>
      <c r="BN98" s="458"/>
      <c r="BO98" s="458"/>
      <c r="BP98" s="458"/>
    </row>
    <row r="99" spans="1:68" ht="12" customHeight="1">
      <c r="A99" s="458"/>
      <c r="B99" s="458"/>
      <c r="C99" s="458"/>
      <c r="D99" s="458"/>
      <c r="E99" s="458"/>
      <c r="F99" s="458"/>
      <c r="G99" s="458"/>
      <c r="H99" s="458"/>
      <c r="I99" s="458"/>
      <c r="J99" s="458"/>
      <c r="K99" s="458"/>
      <c r="L99" s="458"/>
      <c r="M99" s="458"/>
      <c r="N99" s="458"/>
      <c r="O99" s="458"/>
      <c r="P99" s="458"/>
      <c r="Q99" s="458"/>
      <c r="R99" s="458"/>
      <c r="S99" s="458"/>
      <c r="T99" s="458"/>
      <c r="U99" s="458"/>
      <c r="V99" s="458"/>
      <c r="W99" s="458"/>
      <c r="X99" s="458"/>
      <c r="Y99" s="458"/>
      <c r="Z99" s="458"/>
      <c r="AA99" s="458"/>
      <c r="AB99" s="458"/>
      <c r="AC99" s="458"/>
      <c r="AD99" s="458"/>
      <c r="AE99" s="458"/>
      <c r="AF99" s="458"/>
      <c r="AG99" s="458"/>
      <c r="AH99" s="458"/>
      <c r="AI99" s="458"/>
      <c r="AJ99" s="458"/>
      <c r="AK99" s="458"/>
      <c r="AL99" s="458"/>
      <c r="AM99" s="458"/>
      <c r="AN99" s="458"/>
      <c r="AO99" s="458"/>
      <c r="AP99" s="458"/>
      <c r="AQ99" s="458"/>
      <c r="AR99" s="458"/>
      <c r="AS99" s="458"/>
      <c r="AT99" s="458"/>
      <c r="AU99" s="458"/>
      <c r="AV99" s="458"/>
      <c r="AW99" s="458"/>
      <c r="AX99" s="458"/>
      <c r="AY99" s="458"/>
      <c r="AZ99" s="458"/>
      <c r="BA99" s="458"/>
      <c r="BB99" s="458"/>
      <c r="BC99" s="458"/>
      <c r="BD99" s="458"/>
      <c r="BE99" s="458"/>
      <c r="BF99" s="458"/>
      <c r="BG99" s="458"/>
      <c r="BH99" s="458"/>
      <c r="BI99" s="458"/>
      <c r="BJ99" s="458"/>
      <c r="BK99" s="458"/>
      <c r="BL99" s="458"/>
      <c r="BM99" s="458"/>
      <c r="BN99" s="458"/>
      <c r="BO99" s="458"/>
      <c r="BP99" s="458"/>
    </row>
    <row r="100" spans="1:68" ht="12" customHeight="1">
      <c r="A100" s="458"/>
      <c r="B100" s="458"/>
      <c r="C100" s="458"/>
      <c r="D100" s="458"/>
      <c r="E100" s="500" t="s">
        <v>203</v>
      </c>
      <c r="F100" s="504"/>
      <c r="G100" s="504"/>
      <c r="H100" s="509"/>
      <c r="I100" s="513" t="s">
        <v>204</v>
      </c>
      <c r="J100" s="515"/>
      <c r="K100" s="515"/>
      <c r="L100" s="515"/>
      <c r="M100" s="515"/>
      <c r="N100" s="515"/>
      <c r="O100" s="515"/>
      <c r="P100" s="515"/>
      <c r="Q100" s="515"/>
      <c r="R100" s="515"/>
      <c r="S100" s="515"/>
      <c r="T100" s="639"/>
      <c r="U100" s="500" t="s">
        <v>203</v>
      </c>
      <c r="V100" s="504"/>
      <c r="W100" s="504"/>
      <c r="X100" s="509"/>
      <c r="Y100" s="513" t="s">
        <v>204</v>
      </c>
      <c r="Z100" s="515"/>
      <c r="AA100" s="515"/>
      <c r="AB100" s="515"/>
      <c r="AC100" s="515"/>
      <c r="AD100" s="515"/>
      <c r="AE100" s="515"/>
      <c r="AF100" s="515"/>
      <c r="AG100" s="515"/>
      <c r="AH100" s="515"/>
      <c r="AI100" s="515"/>
      <c r="AJ100" s="639"/>
      <c r="AK100" s="458"/>
      <c r="AL100" s="457"/>
      <c r="AM100" s="656"/>
      <c r="AN100" s="656"/>
      <c r="AO100" s="656"/>
      <c r="AP100" s="656"/>
      <c r="AQ100" s="656"/>
      <c r="AR100" s="457"/>
      <c r="AS100" s="457"/>
      <c r="AT100" s="684"/>
      <c r="AU100" s="684"/>
      <c r="AV100" s="684"/>
      <c r="AW100" s="684"/>
      <c r="AX100" s="684"/>
      <c r="AY100" s="684"/>
      <c r="AZ100" s="684"/>
      <c r="BA100" s="684"/>
      <c r="BB100" s="684"/>
      <c r="BC100" s="684"/>
      <c r="BD100" s="684"/>
      <c r="BE100" s="684"/>
      <c r="BF100" s="684"/>
      <c r="BG100" s="457"/>
      <c r="BH100" s="457"/>
      <c r="BI100" s="458"/>
      <c r="BJ100" s="458"/>
      <c r="BK100" s="458"/>
      <c r="BL100" s="458"/>
      <c r="BM100" s="458"/>
      <c r="BN100" s="458"/>
      <c r="BO100" s="458"/>
      <c r="BP100" s="458"/>
    </row>
    <row r="101" spans="1:68" ht="12" customHeight="1">
      <c r="A101" s="458"/>
      <c r="B101" s="458"/>
      <c r="C101" s="458"/>
      <c r="D101" s="458"/>
      <c r="E101" s="501"/>
      <c r="F101" s="505"/>
      <c r="G101" s="505"/>
      <c r="H101" s="510"/>
      <c r="I101" s="514"/>
      <c r="J101" s="516"/>
      <c r="K101" s="516"/>
      <c r="L101" s="516"/>
      <c r="M101" s="516"/>
      <c r="N101" s="516"/>
      <c r="O101" s="516"/>
      <c r="P101" s="516"/>
      <c r="Q101" s="516"/>
      <c r="R101" s="516"/>
      <c r="S101" s="516"/>
      <c r="T101" s="640"/>
      <c r="U101" s="501"/>
      <c r="V101" s="505"/>
      <c r="W101" s="505"/>
      <c r="X101" s="510"/>
      <c r="Y101" s="514"/>
      <c r="Z101" s="516"/>
      <c r="AA101" s="516"/>
      <c r="AB101" s="516"/>
      <c r="AC101" s="516"/>
      <c r="AD101" s="516"/>
      <c r="AE101" s="516"/>
      <c r="AF101" s="516"/>
      <c r="AG101" s="516"/>
      <c r="AH101" s="516"/>
      <c r="AI101" s="516"/>
      <c r="AJ101" s="640"/>
      <c r="AK101" s="457"/>
      <c r="AL101" s="457"/>
      <c r="AM101" s="457"/>
      <c r="AN101" s="457"/>
      <c r="AO101" s="458"/>
      <c r="AP101" s="458"/>
      <c r="AQ101" s="458"/>
      <c r="AR101" s="458"/>
      <c r="AS101" s="458"/>
      <c r="AT101" s="458"/>
      <c r="AU101" s="458"/>
      <c r="AV101" s="458"/>
      <c r="AW101" s="458"/>
      <c r="AX101" s="458"/>
      <c r="AY101" s="458"/>
      <c r="AZ101" s="458"/>
      <c r="BA101" s="458"/>
      <c r="BB101" s="458"/>
      <c r="BC101" s="458"/>
      <c r="BD101" s="458"/>
      <c r="BE101" s="458"/>
      <c r="BF101" s="458"/>
      <c r="BG101" s="458"/>
      <c r="BH101" s="458"/>
      <c r="BI101" s="458"/>
      <c r="BJ101" s="458"/>
      <c r="BK101" s="458"/>
      <c r="BL101" s="458"/>
      <c r="BM101" s="458"/>
      <c r="BN101" s="458"/>
      <c r="BO101" s="458"/>
      <c r="BP101" s="458"/>
    </row>
    <row r="102" spans="1:68" ht="12" customHeight="1">
      <c r="A102" s="458"/>
      <c r="B102" s="458"/>
      <c r="C102" s="458"/>
      <c r="D102" s="458"/>
      <c r="E102" s="502" t="str">
        <f>IF(入力シート!$F$45="","","○")</f>
        <v/>
      </c>
      <c r="F102" s="506"/>
      <c r="G102" s="506"/>
      <c r="H102" s="511"/>
      <c r="I102" s="482" t="s">
        <v>36</v>
      </c>
      <c r="J102" s="517"/>
      <c r="K102" s="536" t="s">
        <v>80</v>
      </c>
      <c r="L102" s="563"/>
      <c r="M102" s="563"/>
      <c r="N102" s="563"/>
      <c r="O102" s="563"/>
      <c r="P102" s="563"/>
      <c r="Q102" s="563"/>
      <c r="R102" s="563"/>
      <c r="S102" s="563"/>
      <c r="T102" s="641"/>
      <c r="U102" s="644" t="str">
        <f>IF(入力シート!$N$48="","","○")</f>
        <v/>
      </c>
      <c r="V102" s="646"/>
      <c r="W102" s="646"/>
      <c r="X102" s="652"/>
      <c r="Y102" s="482" t="s">
        <v>256</v>
      </c>
      <c r="Z102" s="517"/>
      <c r="AA102" s="536" t="s">
        <v>257</v>
      </c>
      <c r="AB102" s="563"/>
      <c r="AC102" s="563"/>
      <c r="AD102" s="563"/>
      <c r="AE102" s="563"/>
      <c r="AF102" s="563"/>
      <c r="AG102" s="563"/>
      <c r="AH102" s="563"/>
      <c r="AI102" s="563"/>
      <c r="AJ102" s="641"/>
      <c r="AK102" s="457"/>
      <c r="AL102" s="457"/>
      <c r="AM102" s="457"/>
      <c r="AN102" s="457"/>
      <c r="AO102" s="458"/>
      <c r="AP102" s="458"/>
      <c r="AQ102" s="458"/>
      <c r="AR102" s="458"/>
      <c r="AS102" s="458"/>
      <c r="AT102" s="458"/>
      <c r="AU102" s="458"/>
      <c r="AV102" s="458"/>
      <c r="AW102" s="458"/>
      <c r="AX102" s="458"/>
      <c r="AY102" s="458"/>
      <c r="AZ102" s="458"/>
      <c r="BA102" s="458"/>
      <c r="BB102" s="458"/>
      <c r="BC102" s="458"/>
      <c r="BD102" s="458"/>
      <c r="BE102" s="458"/>
      <c r="BF102" s="458"/>
      <c r="BG102" s="458"/>
      <c r="BH102" s="458"/>
      <c r="BI102" s="458"/>
      <c r="BJ102" s="458"/>
      <c r="BK102" s="458"/>
      <c r="BL102" s="458"/>
      <c r="BM102" s="458"/>
      <c r="BN102" s="458"/>
      <c r="BO102" s="458"/>
      <c r="BP102" s="458"/>
    </row>
    <row r="103" spans="1:68" ht="12" customHeight="1">
      <c r="A103" s="458"/>
      <c r="B103" s="458"/>
      <c r="C103" s="458"/>
      <c r="D103" s="458"/>
      <c r="E103" s="503"/>
      <c r="F103" s="507"/>
      <c r="G103" s="507"/>
      <c r="H103" s="512"/>
      <c r="I103" s="486"/>
      <c r="J103" s="518"/>
      <c r="K103" s="537"/>
      <c r="L103" s="564"/>
      <c r="M103" s="564"/>
      <c r="N103" s="564"/>
      <c r="O103" s="564"/>
      <c r="P103" s="564"/>
      <c r="Q103" s="564"/>
      <c r="R103" s="564"/>
      <c r="S103" s="564"/>
      <c r="T103" s="642"/>
      <c r="U103" s="645"/>
      <c r="V103" s="647"/>
      <c r="W103" s="647"/>
      <c r="X103" s="653"/>
      <c r="Y103" s="486"/>
      <c r="Z103" s="518"/>
      <c r="AA103" s="537"/>
      <c r="AB103" s="564"/>
      <c r="AC103" s="564"/>
      <c r="AD103" s="564"/>
      <c r="AE103" s="564"/>
      <c r="AF103" s="564"/>
      <c r="AG103" s="564"/>
      <c r="AH103" s="564"/>
      <c r="AI103" s="564"/>
      <c r="AJ103" s="642"/>
      <c r="AK103" s="457"/>
      <c r="AL103" s="457"/>
      <c r="AM103" s="457"/>
      <c r="AN103" s="457"/>
      <c r="AO103" s="458"/>
      <c r="AP103" s="458"/>
      <c r="AQ103" s="458"/>
      <c r="AR103" s="458"/>
      <c r="AS103" s="458"/>
      <c r="AT103" s="458"/>
      <c r="AU103" s="458"/>
      <c r="AV103" s="458"/>
      <c r="AW103" s="458"/>
      <c r="AX103" s="458"/>
      <c r="AY103" s="458"/>
      <c r="AZ103" s="458"/>
      <c r="BA103" s="458"/>
      <c r="BB103" s="458"/>
      <c r="BC103" s="458"/>
      <c r="BD103" s="458"/>
      <c r="BE103" s="458"/>
      <c r="BF103" s="458"/>
      <c r="BG103" s="458"/>
      <c r="BH103" s="458"/>
      <c r="BI103" s="458"/>
      <c r="BJ103" s="458"/>
      <c r="BK103" s="458"/>
      <c r="BL103" s="458"/>
      <c r="BM103" s="458"/>
      <c r="BN103" s="458"/>
      <c r="BO103" s="458"/>
      <c r="BP103" s="458"/>
    </row>
    <row r="104" spans="1:68" ht="12" customHeight="1">
      <c r="A104" s="458"/>
      <c r="B104" s="458"/>
      <c r="C104" s="458"/>
      <c r="D104" s="458"/>
      <c r="E104" s="502" t="str">
        <f>IF(入力シート!$N$45="","","○")</f>
        <v/>
      </c>
      <c r="F104" s="506"/>
      <c r="G104" s="506"/>
      <c r="H104" s="511"/>
      <c r="I104" s="461" t="s">
        <v>0</v>
      </c>
      <c r="J104" s="517"/>
      <c r="K104" s="536" t="s">
        <v>258</v>
      </c>
      <c r="L104" s="563"/>
      <c r="M104" s="563"/>
      <c r="N104" s="563"/>
      <c r="O104" s="563"/>
      <c r="P104" s="563"/>
      <c r="Q104" s="563"/>
      <c r="R104" s="563"/>
      <c r="S104" s="563"/>
      <c r="T104" s="641"/>
      <c r="U104" s="644" t="str">
        <f>IF(入力シート!$V$48="","","○")</f>
        <v/>
      </c>
      <c r="V104" s="646"/>
      <c r="W104" s="646"/>
      <c r="X104" s="652"/>
      <c r="Y104" s="461" t="s">
        <v>246</v>
      </c>
      <c r="Z104" s="517"/>
      <c r="AA104" s="536" t="s">
        <v>259</v>
      </c>
      <c r="AB104" s="563"/>
      <c r="AC104" s="563"/>
      <c r="AD104" s="563"/>
      <c r="AE104" s="563"/>
      <c r="AF104" s="563"/>
      <c r="AG104" s="563"/>
      <c r="AH104" s="563"/>
      <c r="AI104" s="563"/>
      <c r="AJ104" s="641"/>
      <c r="AK104" s="457"/>
      <c r="AL104" s="457"/>
      <c r="AM104" s="457"/>
      <c r="AN104" s="457"/>
      <c r="AO104" s="458"/>
      <c r="AP104" s="458"/>
      <c r="AQ104" s="458"/>
      <c r="AR104" s="458"/>
      <c r="AS104" s="458"/>
      <c r="AT104" s="458"/>
      <c r="AU104" s="458"/>
      <c r="AV104" s="458"/>
      <c r="AW104" s="458"/>
      <c r="AX104" s="458"/>
      <c r="AY104" s="458"/>
      <c r="AZ104" s="458"/>
      <c r="BA104" s="458"/>
      <c r="BB104" s="458"/>
      <c r="BC104" s="458"/>
      <c r="BD104" s="458"/>
      <c r="BE104" s="458"/>
      <c r="BF104" s="458"/>
      <c r="BG104" s="458"/>
      <c r="BH104" s="458"/>
      <c r="BI104" s="458"/>
      <c r="BJ104" s="458"/>
      <c r="BK104" s="458"/>
      <c r="BL104" s="458"/>
      <c r="BM104" s="458"/>
      <c r="BN104" s="458"/>
      <c r="BO104" s="458"/>
      <c r="BP104" s="458"/>
    </row>
    <row r="105" spans="1:68" ht="12" customHeight="1">
      <c r="A105" s="458"/>
      <c r="B105" s="458"/>
      <c r="C105" s="458"/>
      <c r="D105" s="458"/>
      <c r="E105" s="503"/>
      <c r="F105" s="507"/>
      <c r="G105" s="507"/>
      <c r="H105" s="512"/>
      <c r="I105" s="465"/>
      <c r="J105" s="518"/>
      <c r="K105" s="537"/>
      <c r="L105" s="564"/>
      <c r="M105" s="564"/>
      <c r="N105" s="564"/>
      <c r="O105" s="564"/>
      <c r="P105" s="564"/>
      <c r="Q105" s="564"/>
      <c r="R105" s="564"/>
      <c r="S105" s="564"/>
      <c r="T105" s="642"/>
      <c r="U105" s="645"/>
      <c r="V105" s="647"/>
      <c r="W105" s="647"/>
      <c r="X105" s="653"/>
      <c r="Y105" s="465"/>
      <c r="Z105" s="518"/>
      <c r="AA105" s="537"/>
      <c r="AB105" s="564"/>
      <c r="AC105" s="564"/>
      <c r="AD105" s="564"/>
      <c r="AE105" s="564"/>
      <c r="AF105" s="564"/>
      <c r="AG105" s="564"/>
      <c r="AH105" s="564"/>
      <c r="AI105" s="564"/>
      <c r="AJ105" s="642"/>
      <c r="AK105" s="667"/>
      <c r="AL105" s="667"/>
      <c r="AM105" s="667"/>
      <c r="AN105" s="667"/>
      <c r="AO105" s="458"/>
      <c r="AP105" s="458"/>
      <c r="AQ105" s="458"/>
      <c r="AR105" s="458"/>
      <c r="AS105" s="458"/>
      <c r="AT105" s="458"/>
      <c r="AU105" s="458"/>
      <c r="AV105" s="458"/>
      <c r="AW105" s="458"/>
      <c r="AX105" s="458"/>
      <c r="AY105" s="458"/>
      <c r="AZ105" s="458"/>
      <c r="BA105" s="458"/>
      <c r="BB105" s="458"/>
      <c r="BC105" s="458"/>
      <c r="BD105" s="458"/>
      <c r="BE105" s="458"/>
      <c r="BF105" s="458"/>
      <c r="BG105" s="458"/>
      <c r="BH105" s="458"/>
      <c r="BI105" s="458"/>
      <c r="BJ105" s="458"/>
      <c r="BK105" s="458"/>
      <c r="BL105" s="458"/>
      <c r="BM105" s="458"/>
      <c r="BN105" s="458"/>
      <c r="BO105" s="458"/>
      <c r="BP105" s="458"/>
    </row>
    <row r="106" spans="1:68" ht="12" customHeight="1">
      <c r="A106" s="458"/>
      <c r="B106" s="458"/>
      <c r="C106" s="458"/>
      <c r="D106" s="458"/>
      <c r="E106" s="502" t="str">
        <f>IF(入力シート!$V$45="","","○")</f>
        <v/>
      </c>
      <c r="F106" s="506"/>
      <c r="G106" s="506"/>
      <c r="H106" s="511"/>
      <c r="I106" s="461" t="s">
        <v>255</v>
      </c>
      <c r="J106" s="517"/>
      <c r="K106" s="536" t="s">
        <v>47</v>
      </c>
      <c r="L106" s="563"/>
      <c r="M106" s="563"/>
      <c r="N106" s="563"/>
      <c r="O106" s="563"/>
      <c r="P106" s="563"/>
      <c r="Q106" s="563"/>
      <c r="R106" s="563"/>
      <c r="S106" s="563"/>
      <c r="T106" s="641"/>
      <c r="U106" s="644" t="str">
        <f>IF(入力シート!$F$49="","","○")</f>
        <v/>
      </c>
      <c r="V106" s="646"/>
      <c r="W106" s="646"/>
      <c r="X106" s="652"/>
      <c r="Y106" s="461" t="s">
        <v>188</v>
      </c>
      <c r="Z106" s="517"/>
      <c r="AA106" s="536" t="s">
        <v>260</v>
      </c>
      <c r="AB106" s="563"/>
      <c r="AC106" s="563"/>
      <c r="AD106" s="563"/>
      <c r="AE106" s="563"/>
      <c r="AF106" s="563"/>
      <c r="AG106" s="563"/>
      <c r="AH106" s="563"/>
      <c r="AI106" s="563"/>
      <c r="AJ106" s="641"/>
      <c r="AK106" s="667"/>
      <c r="AL106" s="667"/>
      <c r="AM106" s="667"/>
      <c r="AN106" s="667"/>
      <c r="AO106" s="458"/>
      <c r="AP106" s="458"/>
      <c r="AQ106" s="458"/>
      <c r="AR106" s="458"/>
      <c r="AS106" s="458"/>
      <c r="AT106" s="458"/>
      <c r="AU106" s="458"/>
      <c r="AV106" s="458"/>
      <c r="AW106" s="458"/>
      <c r="AX106" s="458"/>
      <c r="AY106" s="458"/>
      <c r="AZ106" s="458"/>
      <c r="BA106" s="458"/>
      <c r="BB106" s="458"/>
      <c r="BC106" s="458"/>
      <c r="BD106" s="458"/>
      <c r="BE106" s="458"/>
      <c r="BF106" s="458"/>
      <c r="BG106" s="458"/>
      <c r="BH106" s="458"/>
      <c r="BI106" s="458"/>
      <c r="BJ106" s="458"/>
      <c r="BK106" s="458"/>
      <c r="BL106" s="458"/>
      <c r="BM106" s="458"/>
      <c r="BN106" s="458"/>
      <c r="BO106" s="458"/>
      <c r="BP106" s="458"/>
    </row>
    <row r="107" spans="1:68" ht="12" customHeight="1">
      <c r="A107" s="458"/>
      <c r="B107" s="458"/>
      <c r="C107" s="458"/>
      <c r="D107" s="458"/>
      <c r="E107" s="503"/>
      <c r="F107" s="507"/>
      <c r="G107" s="507"/>
      <c r="H107" s="512"/>
      <c r="I107" s="465"/>
      <c r="J107" s="518"/>
      <c r="K107" s="537"/>
      <c r="L107" s="564"/>
      <c r="M107" s="564"/>
      <c r="N107" s="564"/>
      <c r="O107" s="564"/>
      <c r="P107" s="564"/>
      <c r="Q107" s="564"/>
      <c r="R107" s="564"/>
      <c r="S107" s="564"/>
      <c r="T107" s="642"/>
      <c r="U107" s="645"/>
      <c r="V107" s="647"/>
      <c r="W107" s="647"/>
      <c r="X107" s="653"/>
      <c r="Y107" s="465"/>
      <c r="Z107" s="518"/>
      <c r="AA107" s="537"/>
      <c r="AB107" s="564"/>
      <c r="AC107" s="564"/>
      <c r="AD107" s="564"/>
      <c r="AE107" s="564"/>
      <c r="AF107" s="564"/>
      <c r="AG107" s="564"/>
      <c r="AH107" s="564"/>
      <c r="AI107" s="564"/>
      <c r="AJ107" s="642"/>
      <c r="AK107" s="457"/>
      <c r="AL107" s="457"/>
      <c r="AM107" s="457"/>
      <c r="AN107" s="457"/>
      <c r="AO107" s="458"/>
      <c r="AP107" s="458"/>
      <c r="AQ107" s="458"/>
      <c r="AR107" s="458"/>
      <c r="AS107" s="458"/>
      <c r="AT107" s="458"/>
      <c r="AU107" s="458"/>
      <c r="AV107" s="458"/>
      <c r="AW107" s="458"/>
      <c r="AX107" s="458"/>
      <c r="AY107" s="458"/>
      <c r="AZ107" s="458"/>
      <c r="BA107" s="458"/>
      <c r="BB107" s="458"/>
      <c r="BC107" s="458"/>
      <c r="BD107" s="458"/>
      <c r="BE107" s="458"/>
      <c r="BF107" s="458"/>
      <c r="BG107" s="458"/>
      <c r="BH107" s="458"/>
      <c r="BI107" s="458"/>
      <c r="BJ107" s="458"/>
      <c r="BK107" s="458"/>
      <c r="BL107" s="458"/>
      <c r="BM107" s="458"/>
      <c r="BN107" s="458"/>
      <c r="BO107" s="458"/>
      <c r="BP107" s="458"/>
    </row>
    <row r="108" spans="1:68" ht="12" customHeight="1">
      <c r="A108" s="458"/>
      <c r="B108" s="458"/>
      <c r="C108" s="458"/>
      <c r="D108" s="458"/>
      <c r="E108" s="502" t="str">
        <f>IF(入力シート!$F$46="","","○")</f>
        <v/>
      </c>
      <c r="F108" s="506"/>
      <c r="G108" s="506"/>
      <c r="H108" s="511"/>
      <c r="I108" s="461" t="s">
        <v>261</v>
      </c>
      <c r="J108" s="517"/>
      <c r="K108" s="536" t="s">
        <v>263</v>
      </c>
      <c r="L108" s="563"/>
      <c r="M108" s="563"/>
      <c r="N108" s="563"/>
      <c r="O108" s="563"/>
      <c r="P108" s="563"/>
      <c r="Q108" s="563"/>
      <c r="R108" s="563"/>
      <c r="S108" s="563"/>
      <c r="T108" s="641"/>
      <c r="U108" s="644" t="str">
        <f>IF(入力シート!N49="","","○")</f>
        <v/>
      </c>
      <c r="V108" s="646"/>
      <c r="W108" s="646"/>
      <c r="X108" s="652"/>
      <c r="Y108" s="461" t="s">
        <v>265</v>
      </c>
      <c r="Z108" s="517"/>
      <c r="AA108" s="536" t="s">
        <v>195</v>
      </c>
      <c r="AB108" s="563"/>
      <c r="AC108" s="563"/>
      <c r="AD108" s="563"/>
      <c r="AE108" s="563"/>
      <c r="AF108" s="563"/>
      <c r="AG108" s="563"/>
      <c r="AH108" s="563"/>
      <c r="AI108" s="563"/>
      <c r="AJ108" s="641"/>
      <c r="AK108" s="457"/>
      <c r="AL108" s="458"/>
      <c r="AM108" s="458"/>
      <c r="AN108" s="458"/>
      <c r="AO108" s="458"/>
      <c r="AP108" s="458"/>
      <c r="AQ108" s="672" t="s">
        <v>205</v>
      </c>
      <c r="AR108" s="672"/>
      <c r="AS108" s="672"/>
      <c r="AT108" s="672"/>
      <c r="AU108" s="672"/>
      <c r="AV108" s="672"/>
      <c r="AW108" s="672"/>
      <c r="AX108" s="672"/>
      <c r="AY108" s="672"/>
      <c r="AZ108" s="672"/>
      <c r="BA108" s="672"/>
      <c r="BB108" s="672"/>
      <c r="BC108" s="672"/>
      <c r="BD108" s="672"/>
      <c r="BE108" s="672"/>
      <c r="BF108" s="672"/>
      <c r="BG108" s="672"/>
      <c r="BH108" s="672"/>
      <c r="BI108" s="672"/>
      <c r="BJ108" s="672"/>
      <c r="BK108" s="672"/>
      <c r="BL108" s="672"/>
      <c r="BM108" s="672"/>
      <c r="BN108" s="458"/>
      <c r="BO108" s="458"/>
      <c r="BP108" s="458"/>
    </row>
    <row r="109" spans="1:68" ht="12" customHeight="1">
      <c r="A109" s="458"/>
      <c r="B109" s="458"/>
      <c r="C109" s="458"/>
      <c r="D109" s="458"/>
      <c r="E109" s="503"/>
      <c r="F109" s="507"/>
      <c r="G109" s="507"/>
      <c r="H109" s="512"/>
      <c r="I109" s="465"/>
      <c r="J109" s="518"/>
      <c r="K109" s="537"/>
      <c r="L109" s="564"/>
      <c r="M109" s="564"/>
      <c r="N109" s="564"/>
      <c r="O109" s="564"/>
      <c r="P109" s="564"/>
      <c r="Q109" s="564"/>
      <c r="R109" s="564"/>
      <c r="S109" s="564"/>
      <c r="T109" s="642"/>
      <c r="U109" s="645"/>
      <c r="V109" s="647"/>
      <c r="W109" s="647"/>
      <c r="X109" s="653"/>
      <c r="Y109" s="465"/>
      <c r="Z109" s="518"/>
      <c r="AA109" s="537"/>
      <c r="AB109" s="564"/>
      <c r="AC109" s="564"/>
      <c r="AD109" s="564"/>
      <c r="AE109" s="564"/>
      <c r="AF109" s="564"/>
      <c r="AG109" s="564"/>
      <c r="AH109" s="564"/>
      <c r="AI109" s="564"/>
      <c r="AJ109" s="642"/>
      <c r="AK109" s="457"/>
      <c r="AL109" s="458"/>
      <c r="AM109" s="458"/>
      <c r="AN109" s="458"/>
      <c r="AO109" s="458"/>
      <c r="AP109" s="458"/>
      <c r="AQ109" s="458"/>
      <c r="AR109" s="458"/>
      <c r="AS109" s="458"/>
      <c r="AT109" s="458"/>
      <c r="AU109" s="458"/>
      <c r="AV109" s="458"/>
      <c r="AW109" s="458"/>
      <c r="AX109" s="458"/>
      <c r="AY109" s="458"/>
      <c r="AZ109" s="458"/>
      <c r="BA109" s="458"/>
      <c r="BB109" s="458"/>
      <c r="BC109" s="458"/>
      <c r="BD109" s="458"/>
      <c r="BE109" s="458"/>
      <c r="BF109" s="458"/>
      <c r="BG109" s="458"/>
      <c r="BH109" s="458"/>
      <c r="BI109" s="458"/>
      <c r="BJ109" s="458"/>
      <c r="BK109" s="458"/>
      <c r="BL109" s="458"/>
      <c r="BM109" s="458"/>
      <c r="BN109" s="458"/>
      <c r="BO109" s="458"/>
      <c r="BP109" s="458"/>
    </row>
    <row r="110" spans="1:68" ht="12" customHeight="1">
      <c r="A110" s="458"/>
      <c r="B110" s="458"/>
      <c r="C110" s="458"/>
      <c r="D110" s="458"/>
      <c r="E110" s="502" t="str">
        <f>IF(入力シート!$N$46="","","○")</f>
        <v/>
      </c>
      <c r="F110" s="506"/>
      <c r="G110" s="506"/>
      <c r="H110" s="511"/>
      <c r="I110" s="461" t="s">
        <v>207</v>
      </c>
      <c r="J110" s="517"/>
      <c r="K110" s="536" t="s">
        <v>330</v>
      </c>
      <c r="L110" s="563"/>
      <c r="M110" s="563"/>
      <c r="N110" s="563"/>
      <c r="O110" s="563"/>
      <c r="P110" s="563"/>
      <c r="Q110" s="563"/>
      <c r="R110" s="563"/>
      <c r="S110" s="563"/>
      <c r="T110" s="641"/>
      <c r="U110" s="644" t="str">
        <f>IF(入力シート!$V$49="","","○")</f>
        <v/>
      </c>
      <c r="V110" s="646"/>
      <c r="W110" s="646"/>
      <c r="X110" s="652"/>
      <c r="Y110" s="461" t="s">
        <v>266</v>
      </c>
      <c r="Z110" s="517"/>
      <c r="AA110" s="536" t="s">
        <v>45</v>
      </c>
      <c r="AB110" s="563"/>
      <c r="AC110" s="563"/>
      <c r="AD110" s="563"/>
      <c r="AE110" s="563"/>
      <c r="AF110" s="563"/>
      <c r="AG110" s="563"/>
      <c r="AH110" s="563"/>
      <c r="AI110" s="563"/>
      <c r="AJ110" s="641"/>
      <c r="AK110" s="457"/>
      <c r="AL110" s="458"/>
      <c r="AM110" s="458"/>
      <c r="AN110" s="458"/>
      <c r="AO110" s="458"/>
      <c r="AP110" s="458"/>
      <c r="AQ110" s="673" t="s">
        <v>267</v>
      </c>
      <c r="AR110" s="676" t="str">
        <f>IF(入力シート!$D$55="","",IF(入力シート!$D$55="","",MID(入力シート!$D$55,M2,1)))</f>
        <v/>
      </c>
      <c r="AS110" s="679"/>
      <c r="AT110" s="685" t="str">
        <f>IF(入力シート!$D$55="","",IF(入力シート!$D$55="","",MID(入力シート!$D$55,O2,1)))</f>
        <v/>
      </c>
      <c r="AU110" s="690"/>
      <c r="AV110" s="685" t="str">
        <f>IF(入力シート!$D$55="","",IF(入力シート!$D$55="","",MID(入力シート!$D$55,Q2,1)))</f>
        <v/>
      </c>
      <c r="AW110" s="690"/>
      <c r="AX110" s="685" t="str">
        <f>IF(入力シート!$D$55="","",IF(入力シート!$D$55="","",MID(入力シート!$D$55,S2,1)))</f>
        <v/>
      </c>
      <c r="AY110" s="690"/>
      <c r="AZ110" s="685" t="str">
        <f>IF(入力シート!$D$55="","",IF(入力シート!$D$55="","",MID(入力シート!$D$55,U2,1)))</f>
        <v/>
      </c>
      <c r="BA110" s="690"/>
      <c r="BB110" s="685" t="str">
        <f>IF(入力シート!$D$55="","",IF(入力シート!$D$55="","",MID(入力シート!$D$55,W2,1)))</f>
        <v/>
      </c>
      <c r="BC110" s="690"/>
      <c r="BD110" s="685" t="str">
        <f>IF(入力シート!$D$55="","",IF(入力シート!$D$55="","",MID(入力シート!$D$55,Y2,1)))</f>
        <v/>
      </c>
      <c r="BE110" s="690"/>
      <c r="BF110" s="685" t="str">
        <f>IF(入力シート!$D$55="","",IF(入力シート!$D$55="","",MID(入力シート!$D$55,AA2,1)))</f>
        <v/>
      </c>
      <c r="BG110" s="690"/>
      <c r="BH110" s="685" t="str">
        <f>IF(入力シート!$D$55="","",IF(入力シート!$D$55="","",MID(入力シート!$D$55,AC2,1)))</f>
        <v/>
      </c>
      <c r="BI110" s="690"/>
      <c r="BJ110" s="679" t="str">
        <f>IF(入力シート!$D$55="","",IF(入力シート!$D$55="","",MID(入力シート!$D$55,AE2,1)))</f>
        <v/>
      </c>
      <c r="BK110" s="716"/>
      <c r="BL110" s="458"/>
      <c r="BM110" s="458"/>
      <c r="BN110" s="458"/>
      <c r="BO110" s="458"/>
      <c r="BP110" s="458"/>
    </row>
    <row r="111" spans="1:68" ht="12" customHeight="1">
      <c r="A111" s="458"/>
      <c r="B111" s="458"/>
      <c r="C111" s="458"/>
      <c r="D111" s="458"/>
      <c r="E111" s="503"/>
      <c r="F111" s="507"/>
      <c r="G111" s="507"/>
      <c r="H111" s="512"/>
      <c r="I111" s="465"/>
      <c r="J111" s="518"/>
      <c r="K111" s="537"/>
      <c r="L111" s="564"/>
      <c r="M111" s="564"/>
      <c r="N111" s="564"/>
      <c r="O111" s="564"/>
      <c r="P111" s="564"/>
      <c r="Q111" s="564"/>
      <c r="R111" s="564"/>
      <c r="S111" s="564"/>
      <c r="T111" s="642"/>
      <c r="U111" s="645"/>
      <c r="V111" s="647"/>
      <c r="W111" s="647"/>
      <c r="X111" s="653"/>
      <c r="Y111" s="465"/>
      <c r="Z111" s="518"/>
      <c r="AA111" s="537"/>
      <c r="AB111" s="564"/>
      <c r="AC111" s="564"/>
      <c r="AD111" s="564"/>
      <c r="AE111" s="564"/>
      <c r="AF111" s="564"/>
      <c r="AG111" s="564"/>
      <c r="AH111" s="564"/>
      <c r="AI111" s="564"/>
      <c r="AJ111" s="642"/>
      <c r="AK111" s="457"/>
      <c r="AL111" s="458"/>
      <c r="AM111" s="458"/>
      <c r="AN111" s="458"/>
      <c r="AO111" s="458"/>
      <c r="AP111" s="458"/>
      <c r="AQ111" s="674"/>
      <c r="AR111" s="677"/>
      <c r="AS111" s="680"/>
      <c r="AT111" s="686"/>
      <c r="AU111" s="691"/>
      <c r="AV111" s="687"/>
      <c r="AW111" s="692"/>
      <c r="AX111" s="687"/>
      <c r="AY111" s="692"/>
      <c r="AZ111" s="687"/>
      <c r="BA111" s="692"/>
      <c r="BB111" s="687"/>
      <c r="BC111" s="692"/>
      <c r="BD111" s="687"/>
      <c r="BE111" s="692"/>
      <c r="BF111" s="687"/>
      <c r="BG111" s="692"/>
      <c r="BH111" s="687"/>
      <c r="BI111" s="692"/>
      <c r="BJ111" s="680"/>
      <c r="BK111" s="717"/>
      <c r="BL111" s="458"/>
      <c r="BM111" s="458"/>
      <c r="BN111" s="458"/>
      <c r="BO111" s="458"/>
      <c r="BP111" s="458"/>
    </row>
    <row r="112" spans="1:68" ht="12" customHeight="1">
      <c r="A112" s="458"/>
      <c r="B112" s="458"/>
      <c r="C112" s="458"/>
      <c r="D112" s="458"/>
      <c r="E112" s="502" t="str">
        <f>IF(入力シート!$V$46="","","○")</f>
        <v/>
      </c>
      <c r="F112" s="506"/>
      <c r="G112" s="506"/>
      <c r="H112" s="511"/>
      <c r="I112" s="461" t="s">
        <v>268</v>
      </c>
      <c r="J112" s="517"/>
      <c r="K112" s="536" t="s">
        <v>269</v>
      </c>
      <c r="L112" s="563"/>
      <c r="M112" s="563"/>
      <c r="N112" s="563"/>
      <c r="O112" s="563"/>
      <c r="P112" s="563"/>
      <c r="Q112" s="563"/>
      <c r="R112" s="563"/>
      <c r="S112" s="563"/>
      <c r="T112" s="641"/>
      <c r="U112" s="644" t="str">
        <f>IF(入力シート!$F$50="","","○")</f>
        <v/>
      </c>
      <c r="V112" s="646"/>
      <c r="W112" s="646"/>
      <c r="X112" s="652"/>
      <c r="Y112" s="461" t="s">
        <v>145</v>
      </c>
      <c r="Z112" s="517"/>
      <c r="AA112" s="536" t="s">
        <v>270</v>
      </c>
      <c r="AB112" s="563"/>
      <c r="AC112" s="563"/>
      <c r="AD112" s="563"/>
      <c r="AE112" s="563"/>
      <c r="AF112" s="563"/>
      <c r="AG112" s="563"/>
      <c r="AH112" s="563"/>
      <c r="AI112" s="563"/>
      <c r="AJ112" s="641"/>
      <c r="AK112" s="457"/>
      <c r="AL112" s="458"/>
      <c r="AM112" s="458"/>
      <c r="AN112" s="458"/>
      <c r="AO112" s="458"/>
      <c r="AP112" s="458"/>
      <c r="AQ112" s="673" t="s">
        <v>272</v>
      </c>
      <c r="AR112" s="676" t="str">
        <f>IF(入力シート!$D$56="","",IF(入力シート!$D$56="","",MID(入力シート!$D$56,M2,1)))</f>
        <v/>
      </c>
      <c r="AS112" s="679"/>
      <c r="AT112" s="685" t="str">
        <f>IF(入力シート!$D$56="","",IF(入力シート!$D$56="","",MID(入力シート!$D$56,O2,1)))</f>
        <v/>
      </c>
      <c r="AU112" s="690"/>
      <c r="AV112" s="685" t="str">
        <f>IF(入力シート!$D$56="","",IF(入力シート!$D$56="","",MID(入力シート!$D$56,Q2,1)))</f>
        <v/>
      </c>
      <c r="AW112" s="690"/>
      <c r="AX112" s="685" t="str">
        <f>IF(入力シート!$D$56="","",IF(入力シート!$D$56="","",MID(入力シート!$D$56,S2,1)))</f>
        <v/>
      </c>
      <c r="AY112" s="690"/>
      <c r="AZ112" s="685" t="str">
        <f>IF(入力シート!$D$56="","",IF(入力シート!$D$56="","",MID(入力シート!$D$56,U2,1)))</f>
        <v/>
      </c>
      <c r="BA112" s="690"/>
      <c r="BB112" s="685" t="str">
        <f>IF(入力シート!$D$56="","",IF(入力シート!$D$56="","",MID(入力シート!$D$56,W2,1)))</f>
        <v/>
      </c>
      <c r="BC112" s="690"/>
      <c r="BD112" s="685" t="str">
        <f>IF(入力シート!$D$56="","",IF(入力シート!$D$56="","",MID(入力シート!$D$56,Y2,1)))</f>
        <v/>
      </c>
      <c r="BE112" s="690"/>
      <c r="BF112" s="685" t="str">
        <f>IF(入力シート!$D$56="","",IF(入力シート!$D$56="","",MID(入力シート!$D$56,AA2,1)))</f>
        <v/>
      </c>
      <c r="BG112" s="690"/>
      <c r="BH112" s="685" t="str">
        <f>IF(入力シート!$D$56="","",IF(入力シート!$D$56="","",MID(入力シート!$D$56,AC2,1)))</f>
        <v/>
      </c>
      <c r="BI112" s="690"/>
      <c r="BJ112" s="679" t="str">
        <f>IF(入力シート!$D$56="","",IF(入力シート!$D$56="","",MID(入力シート!$D$56,AE2,1)))</f>
        <v/>
      </c>
      <c r="BK112" s="716"/>
      <c r="BL112" s="458"/>
      <c r="BM112" s="458"/>
      <c r="BN112" s="458"/>
      <c r="BO112" s="458"/>
      <c r="BP112" s="458"/>
    </row>
    <row r="113" spans="1:68" ht="12" customHeight="1">
      <c r="A113" s="458"/>
      <c r="B113" s="458"/>
      <c r="C113" s="458"/>
      <c r="D113" s="458"/>
      <c r="E113" s="503"/>
      <c r="F113" s="507"/>
      <c r="G113" s="507"/>
      <c r="H113" s="512"/>
      <c r="I113" s="465"/>
      <c r="J113" s="518"/>
      <c r="K113" s="537"/>
      <c r="L113" s="564"/>
      <c r="M113" s="564"/>
      <c r="N113" s="564"/>
      <c r="O113" s="564"/>
      <c r="P113" s="564"/>
      <c r="Q113" s="564"/>
      <c r="R113" s="564"/>
      <c r="S113" s="564"/>
      <c r="T113" s="642"/>
      <c r="U113" s="645"/>
      <c r="V113" s="647"/>
      <c r="W113" s="647"/>
      <c r="X113" s="653"/>
      <c r="Y113" s="465"/>
      <c r="Z113" s="518"/>
      <c r="AA113" s="537"/>
      <c r="AB113" s="564"/>
      <c r="AC113" s="564"/>
      <c r="AD113" s="564"/>
      <c r="AE113" s="564"/>
      <c r="AF113" s="564"/>
      <c r="AG113" s="564"/>
      <c r="AH113" s="564"/>
      <c r="AI113" s="564"/>
      <c r="AJ113" s="642"/>
      <c r="AK113" s="457"/>
      <c r="AL113" s="458"/>
      <c r="AM113" s="458"/>
      <c r="AN113" s="458"/>
      <c r="AO113" s="458"/>
      <c r="AP113" s="458"/>
      <c r="AQ113" s="674"/>
      <c r="AR113" s="677"/>
      <c r="AS113" s="680"/>
      <c r="AT113" s="687"/>
      <c r="AU113" s="692"/>
      <c r="AV113" s="687"/>
      <c r="AW113" s="692"/>
      <c r="AX113" s="687"/>
      <c r="AY113" s="692"/>
      <c r="AZ113" s="687"/>
      <c r="BA113" s="692"/>
      <c r="BB113" s="687"/>
      <c r="BC113" s="692"/>
      <c r="BD113" s="687"/>
      <c r="BE113" s="692"/>
      <c r="BF113" s="687"/>
      <c r="BG113" s="692"/>
      <c r="BH113" s="687"/>
      <c r="BI113" s="692"/>
      <c r="BJ113" s="680"/>
      <c r="BK113" s="717"/>
      <c r="BL113" s="458"/>
      <c r="BM113" s="458"/>
      <c r="BN113" s="458"/>
      <c r="BO113" s="458"/>
      <c r="BP113" s="458"/>
    </row>
    <row r="114" spans="1:68" ht="12" customHeight="1">
      <c r="A114" s="458"/>
      <c r="B114" s="458"/>
      <c r="C114" s="458"/>
      <c r="D114" s="458"/>
      <c r="E114" s="502" t="str">
        <f>IF(入力シート!$F$47="","","○")</f>
        <v/>
      </c>
      <c r="F114" s="506"/>
      <c r="G114" s="506"/>
      <c r="H114" s="511"/>
      <c r="I114" s="461" t="s">
        <v>273</v>
      </c>
      <c r="J114" s="517"/>
      <c r="K114" s="536" t="s">
        <v>88</v>
      </c>
      <c r="L114" s="563"/>
      <c r="M114" s="563"/>
      <c r="N114" s="563"/>
      <c r="O114" s="563"/>
      <c r="P114" s="563"/>
      <c r="Q114" s="563"/>
      <c r="R114" s="563"/>
      <c r="S114" s="563"/>
      <c r="T114" s="641"/>
      <c r="U114" s="644" t="str">
        <f>IF(入力シート!$F$51="","","○")</f>
        <v/>
      </c>
      <c r="V114" s="646"/>
      <c r="W114" s="646"/>
      <c r="X114" s="652"/>
      <c r="Y114" s="461" t="s">
        <v>274</v>
      </c>
      <c r="Z114" s="517"/>
      <c r="AA114" s="536" t="s">
        <v>110</v>
      </c>
      <c r="AB114" s="563"/>
      <c r="AC114" s="563"/>
      <c r="AD114" s="563"/>
      <c r="AE114" s="563"/>
      <c r="AF114" s="563"/>
      <c r="AG114" s="563"/>
      <c r="AH114" s="563"/>
      <c r="AI114" s="563"/>
      <c r="AJ114" s="641"/>
      <c r="AK114" s="457"/>
      <c r="AL114" s="458"/>
      <c r="AM114" s="458"/>
      <c r="AN114" s="458"/>
      <c r="AO114" s="458"/>
      <c r="AP114" s="458"/>
      <c r="AQ114" s="673" t="s">
        <v>239</v>
      </c>
      <c r="AR114" s="676" t="str">
        <f>IF(入力シート!$D$57="","",IF(入力シート!$D$57="","",MID(入力シート!$D$57,M2,1)))</f>
        <v/>
      </c>
      <c r="AS114" s="679"/>
      <c r="AT114" s="685" t="str">
        <f>IF(入力シート!$D$57="","",IF(入力シート!$D$57="","",MID(入力シート!$D$57,O2,1)))</f>
        <v/>
      </c>
      <c r="AU114" s="690"/>
      <c r="AV114" s="685" t="str">
        <f>IF(入力シート!$D$57="","",IF(入力シート!$D$57="","",MID(入力シート!$D$57,Q2,1)))</f>
        <v/>
      </c>
      <c r="AW114" s="690"/>
      <c r="AX114" s="685" t="str">
        <f>IF(入力シート!$D$57="","",IF(入力シート!$D$57="","",MID(入力シート!$D$57,S2,1)))</f>
        <v/>
      </c>
      <c r="AY114" s="690"/>
      <c r="AZ114" s="685" t="str">
        <f>IF(入力シート!$D$57="","",IF(入力シート!$D$57="","",MID(入力シート!$D$57,U2,1)))</f>
        <v/>
      </c>
      <c r="BA114" s="690"/>
      <c r="BB114" s="685" t="str">
        <f>IF(入力シート!$D$57="","",IF(入力シート!$D$57="","",MID(入力シート!$D$57,W2,1)))</f>
        <v/>
      </c>
      <c r="BC114" s="690"/>
      <c r="BD114" s="685" t="str">
        <f>IF(入力シート!$D$57="","",IF(入力シート!$D$57="","",MID(入力シート!$D$57,Y2,1)))</f>
        <v/>
      </c>
      <c r="BE114" s="690"/>
      <c r="BF114" s="685" t="str">
        <f>IF(入力シート!$D$57="","",IF(入力シート!$D$57="","",MID(入力シート!$D$57,AA2,1)))</f>
        <v/>
      </c>
      <c r="BG114" s="690"/>
      <c r="BH114" s="685" t="str">
        <f>IF(入力シート!$D$57="","",IF(入力シート!$D$57="","",MID(入力シート!$D$57,AC2,1)))</f>
        <v/>
      </c>
      <c r="BI114" s="690"/>
      <c r="BJ114" s="679" t="str">
        <f>IF(入力シート!$D$57="","",IF(入力シート!$D$57="","",MID(入力シート!$D$57,AE2,1)))</f>
        <v/>
      </c>
      <c r="BK114" s="716"/>
      <c r="BL114" s="458"/>
      <c r="BM114" s="458"/>
      <c r="BN114" s="458"/>
      <c r="BO114" s="458"/>
      <c r="BP114" s="458"/>
    </row>
    <row r="115" spans="1:68" ht="12" customHeight="1">
      <c r="A115" s="458"/>
      <c r="B115" s="458"/>
      <c r="C115" s="458"/>
      <c r="D115" s="458"/>
      <c r="E115" s="503"/>
      <c r="F115" s="507"/>
      <c r="G115" s="507"/>
      <c r="H115" s="512"/>
      <c r="I115" s="465"/>
      <c r="J115" s="518"/>
      <c r="K115" s="537"/>
      <c r="L115" s="564"/>
      <c r="M115" s="564"/>
      <c r="N115" s="564"/>
      <c r="O115" s="564"/>
      <c r="P115" s="564"/>
      <c r="Q115" s="564"/>
      <c r="R115" s="564"/>
      <c r="S115" s="564"/>
      <c r="T115" s="642"/>
      <c r="U115" s="645"/>
      <c r="V115" s="647"/>
      <c r="W115" s="647"/>
      <c r="X115" s="653"/>
      <c r="Y115" s="465"/>
      <c r="Z115" s="518"/>
      <c r="AA115" s="537"/>
      <c r="AB115" s="564"/>
      <c r="AC115" s="564"/>
      <c r="AD115" s="564"/>
      <c r="AE115" s="564"/>
      <c r="AF115" s="564"/>
      <c r="AG115" s="564"/>
      <c r="AH115" s="564"/>
      <c r="AI115" s="564"/>
      <c r="AJ115" s="642"/>
      <c r="AK115" s="458"/>
      <c r="AL115" s="458"/>
      <c r="AM115" s="458"/>
      <c r="AN115" s="458"/>
      <c r="AO115" s="458"/>
      <c r="AP115" s="458"/>
      <c r="AQ115" s="675"/>
      <c r="AR115" s="678"/>
      <c r="AS115" s="681"/>
      <c r="AT115" s="686"/>
      <c r="AU115" s="691"/>
      <c r="AV115" s="686"/>
      <c r="AW115" s="691"/>
      <c r="AX115" s="686"/>
      <c r="AY115" s="691"/>
      <c r="AZ115" s="686"/>
      <c r="BA115" s="691"/>
      <c r="BB115" s="686"/>
      <c r="BC115" s="691"/>
      <c r="BD115" s="686"/>
      <c r="BE115" s="691"/>
      <c r="BF115" s="686"/>
      <c r="BG115" s="691"/>
      <c r="BH115" s="686"/>
      <c r="BI115" s="691"/>
      <c r="BJ115" s="681"/>
      <c r="BK115" s="718"/>
      <c r="BL115" s="458"/>
      <c r="BM115" s="458"/>
      <c r="BN115" s="458"/>
      <c r="BO115" s="458"/>
      <c r="BP115" s="458"/>
    </row>
    <row r="116" spans="1:68" ht="12" customHeight="1">
      <c r="A116" s="458"/>
      <c r="B116" s="458"/>
      <c r="C116" s="458"/>
      <c r="D116" s="458"/>
      <c r="E116" s="502" t="str">
        <f>IF(入力シート!$N$47="","","○")</f>
        <v/>
      </c>
      <c r="F116" s="506"/>
      <c r="G116" s="506"/>
      <c r="H116" s="511"/>
      <c r="I116" s="461" t="s">
        <v>275</v>
      </c>
      <c r="J116" s="517"/>
      <c r="K116" s="536" t="s">
        <v>277</v>
      </c>
      <c r="L116" s="563"/>
      <c r="M116" s="563"/>
      <c r="N116" s="563"/>
      <c r="O116" s="563"/>
      <c r="P116" s="563"/>
      <c r="Q116" s="563"/>
      <c r="R116" s="563"/>
      <c r="S116" s="563"/>
      <c r="T116" s="641"/>
      <c r="U116" s="458"/>
      <c r="V116" s="458"/>
      <c r="W116" s="458"/>
      <c r="X116" s="458"/>
      <c r="Y116" s="458"/>
      <c r="Z116" s="458"/>
      <c r="AA116" s="458"/>
      <c r="AB116" s="458"/>
      <c r="AC116" s="458"/>
      <c r="AD116" s="458"/>
      <c r="AE116" s="458"/>
      <c r="AF116" s="458"/>
      <c r="AG116" s="458"/>
      <c r="AH116" s="458"/>
      <c r="AI116" s="458"/>
      <c r="AJ116" s="458"/>
      <c r="AK116" s="458"/>
      <c r="AL116" s="458"/>
      <c r="AM116" s="458"/>
      <c r="AN116" s="458"/>
      <c r="AO116" s="458"/>
      <c r="AP116" s="458"/>
      <c r="AQ116" s="469"/>
      <c r="AR116" s="469"/>
      <c r="AS116" s="469"/>
      <c r="AT116" s="469"/>
      <c r="AU116" s="469"/>
      <c r="AV116" s="469"/>
      <c r="AW116" s="469"/>
      <c r="AX116" s="469"/>
      <c r="AY116" s="469"/>
      <c r="AZ116" s="469"/>
      <c r="BA116" s="469"/>
      <c r="BB116" s="469"/>
      <c r="BC116" s="469"/>
      <c r="BD116" s="469"/>
      <c r="BE116" s="469"/>
      <c r="BF116" s="469"/>
      <c r="BG116" s="469"/>
      <c r="BH116" s="469"/>
      <c r="BI116" s="469"/>
      <c r="BJ116" s="469"/>
      <c r="BK116" s="469"/>
      <c r="BL116" s="458"/>
      <c r="BM116" s="458"/>
      <c r="BN116" s="458"/>
      <c r="BO116" s="458"/>
      <c r="BP116" s="458"/>
    </row>
    <row r="117" spans="1:68" ht="12" customHeight="1">
      <c r="A117" s="458"/>
      <c r="B117" s="458"/>
      <c r="C117" s="458"/>
      <c r="D117" s="458"/>
      <c r="E117" s="503"/>
      <c r="F117" s="507"/>
      <c r="G117" s="507"/>
      <c r="H117" s="512"/>
      <c r="I117" s="465"/>
      <c r="J117" s="518"/>
      <c r="K117" s="537"/>
      <c r="L117" s="564"/>
      <c r="M117" s="564"/>
      <c r="N117" s="564"/>
      <c r="O117" s="564"/>
      <c r="P117" s="564"/>
      <c r="Q117" s="564"/>
      <c r="R117" s="564"/>
      <c r="S117" s="564"/>
      <c r="T117" s="642"/>
      <c r="U117" s="458"/>
      <c r="V117" s="458"/>
      <c r="W117" s="458"/>
      <c r="X117" s="458"/>
      <c r="Y117" s="458"/>
      <c r="Z117" s="458"/>
      <c r="AA117" s="458"/>
      <c r="AB117" s="458"/>
      <c r="AC117" s="458"/>
      <c r="AD117" s="458"/>
      <c r="AE117" s="458"/>
      <c r="AF117" s="458"/>
      <c r="AG117" s="458"/>
      <c r="AH117" s="458"/>
      <c r="AI117" s="458"/>
      <c r="AJ117" s="458"/>
      <c r="AK117" s="458"/>
      <c r="AL117" s="458"/>
      <c r="AM117" s="458"/>
      <c r="AN117" s="458"/>
      <c r="AO117" s="458"/>
      <c r="AP117" s="458"/>
      <c r="AQ117" s="457"/>
      <c r="AR117" s="457"/>
      <c r="AS117" s="469"/>
      <c r="AT117" s="457"/>
      <c r="AU117" s="469"/>
      <c r="AV117" s="457"/>
      <c r="AW117" s="469"/>
      <c r="AX117" s="457"/>
      <c r="AY117" s="469"/>
      <c r="AZ117" s="457"/>
      <c r="BA117" s="469"/>
      <c r="BB117" s="457"/>
      <c r="BC117" s="469"/>
      <c r="BD117" s="457"/>
      <c r="BE117" s="469"/>
      <c r="BF117" s="457"/>
      <c r="BG117" s="469"/>
      <c r="BH117" s="457"/>
      <c r="BI117" s="469"/>
      <c r="BJ117" s="457"/>
      <c r="BK117" s="469"/>
      <c r="BL117" s="458"/>
      <c r="BM117" s="458"/>
      <c r="BN117" s="458"/>
      <c r="BO117" s="458"/>
      <c r="BP117" s="458"/>
    </row>
    <row r="118" spans="1:68" ht="12" customHeight="1">
      <c r="A118" s="458"/>
      <c r="B118" s="458"/>
      <c r="C118" s="458"/>
      <c r="D118" s="458"/>
      <c r="E118" s="502" t="str">
        <f>IF(入力シート!$V$47="","","○")</f>
        <v/>
      </c>
      <c r="F118" s="506"/>
      <c r="G118" s="506"/>
      <c r="H118" s="511"/>
      <c r="I118" s="461" t="s">
        <v>191</v>
      </c>
      <c r="J118" s="517"/>
      <c r="K118" s="536" t="s">
        <v>278</v>
      </c>
      <c r="L118" s="563"/>
      <c r="M118" s="563"/>
      <c r="N118" s="563"/>
      <c r="O118" s="563"/>
      <c r="P118" s="563"/>
      <c r="Q118" s="563"/>
      <c r="R118" s="563"/>
      <c r="S118" s="563"/>
      <c r="T118" s="641"/>
      <c r="U118" s="458"/>
      <c r="V118" s="458"/>
      <c r="W118" s="458"/>
      <c r="X118" s="458"/>
      <c r="Y118" s="458"/>
      <c r="Z118" s="458"/>
      <c r="AA118" s="458"/>
      <c r="AB118" s="458"/>
      <c r="AC118" s="458"/>
      <c r="AD118" s="458"/>
      <c r="AE118" s="458"/>
      <c r="AF118" s="458"/>
      <c r="AG118" s="458"/>
      <c r="AH118" s="458"/>
      <c r="AI118" s="458"/>
      <c r="AJ118" s="458"/>
      <c r="AK118" s="458"/>
      <c r="AL118" s="458"/>
      <c r="AM118" s="458"/>
      <c r="AN118" s="458"/>
      <c r="AO118" s="458"/>
      <c r="AP118" s="458"/>
      <c r="AQ118" s="469"/>
      <c r="AR118" s="469"/>
      <c r="AS118" s="469"/>
      <c r="AT118" s="469"/>
      <c r="AU118" s="469"/>
      <c r="AV118" s="469"/>
      <c r="AW118" s="469"/>
      <c r="AX118" s="469"/>
      <c r="AY118" s="469"/>
      <c r="AZ118" s="469"/>
      <c r="BA118" s="469"/>
      <c r="BB118" s="469"/>
      <c r="BC118" s="469"/>
      <c r="BD118" s="469"/>
      <c r="BE118" s="469"/>
      <c r="BF118" s="469"/>
      <c r="BG118" s="469"/>
      <c r="BH118" s="469"/>
      <c r="BI118" s="469"/>
      <c r="BJ118" s="469"/>
      <c r="BK118" s="469"/>
      <c r="BL118" s="458"/>
      <c r="BM118" s="458"/>
      <c r="BN118" s="458"/>
      <c r="BO118" s="458"/>
      <c r="BP118" s="458"/>
    </row>
    <row r="119" spans="1:68" ht="12" customHeight="1">
      <c r="A119" s="458"/>
      <c r="B119" s="458"/>
      <c r="C119" s="458"/>
      <c r="D119" s="458"/>
      <c r="E119" s="503"/>
      <c r="F119" s="507"/>
      <c r="G119" s="507"/>
      <c r="H119" s="512"/>
      <c r="I119" s="465"/>
      <c r="J119" s="518"/>
      <c r="K119" s="537"/>
      <c r="L119" s="564"/>
      <c r="M119" s="564"/>
      <c r="N119" s="564"/>
      <c r="O119" s="564"/>
      <c r="P119" s="564"/>
      <c r="Q119" s="564"/>
      <c r="R119" s="564"/>
      <c r="S119" s="564"/>
      <c r="T119" s="642"/>
      <c r="U119" s="458"/>
      <c r="V119" s="458"/>
      <c r="W119" s="458"/>
      <c r="X119" s="458"/>
      <c r="Y119" s="458"/>
      <c r="Z119" s="458"/>
      <c r="AA119" s="458"/>
      <c r="AB119" s="458"/>
      <c r="AC119" s="458"/>
      <c r="AD119" s="458"/>
      <c r="AE119" s="458"/>
      <c r="AF119" s="458"/>
      <c r="AG119" s="458"/>
      <c r="AH119" s="458"/>
      <c r="AI119" s="458"/>
      <c r="AJ119" s="458"/>
      <c r="AK119" s="458"/>
      <c r="AL119" s="458"/>
      <c r="AM119" s="458"/>
      <c r="AN119" s="458"/>
      <c r="AO119" s="458"/>
      <c r="AP119" s="458"/>
      <c r="AQ119" s="458"/>
      <c r="AR119" s="458"/>
      <c r="AS119" s="458"/>
      <c r="AT119" s="458"/>
      <c r="AU119" s="458"/>
      <c r="AV119" s="458"/>
      <c r="AW119" s="458"/>
      <c r="AX119" s="458"/>
      <c r="AY119" s="458"/>
      <c r="AZ119" s="458"/>
      <c r="BA119" s="458"/>
      <c r="BB119" s="458"/>
      <c r="BC119" s="458"/>
      <c r="BD119" s="458"/>
      <c r="BE119" s="458"/>
      <c r="BF119" s="458"/>
      <c r="BG119" s="458"/>
      <c r="BH119" s="458"/>
      <c r="BI119" s="458"/>
      <c r="BJ119" s="458"/>
      <c r="BK119" s="458"/>
      <c r="BL119" s="458"/>
      <c r="BM119" s="458"/>
      <c r="BN119" s="458"/>
      <c r="BO119" s="458"/>
      <c r="BP119" s="458"/>
    </row>
    <row r="120" spans="1:68" ht="12" customHeight="1">
      <c r="A120" s="458"/>
      <c r="B120" s="458"/>
      <c r="C120" s="458"/>
      <c r="D120" s="458"/>
      <c r="E120" s="502" t="str">
        <f>IF(入力シート!$F$48="","","○")</f>
        <v/>
      </c>
      <c r="F120" s="506"/>
      <c r="G120" s="506"/>
      <c r="H120" s="511"/>
      <c r="I120" s="461" t="s">
        <v>280</v>
      </c>
      <c r="J120" s="517"/>
      <c r="K120" s="536" t="s">
        <v>53</v>
      </c>
      <c r="L120" s="563"/>
      <c r="M120" s="563"/>
      <c r="N120" s="563"/>
      <c r="O120" s="563"/>
      <c r="P120" s="563"/>
      <c r="Q120" s="563"/>
      <c r="R120" s="563"/>
      <c r="S120" s="563"/>
      <c r="T120" s="641"/>
      <c r="U120" s="458"/>
      <c r="V120" s="458"/>
      <c r="W120" s="458"/>
      <c r="X120" s="458"/>
      <c r="Y120" s="458"/>
      <c r="Z120" s="458"/>
      <c r="AA120" s="458"/>
      <c r="AB120" s="458"/>
      <c r="AC120" s="458"/>
      <c r="AD120" s="458"/>
      <c r="AE120" s="458"/>
      <c r="AF120" s="458"/>
      <c r="AG120" s="458"/>
      <c r="AH120" s="458"/>
      <c r="AI120" s="458"/>
      <c r="AJ120" s="458"/>
      <c r="AK120" s="458"/>
      <c r="AL120" s="458"/>
      <c r="AM120" s="458"/>
      <c r="AN120" s="458"/>
      <c r="AO120" s="458"/>
      <c r="AP120" s="458"/>
      <c r="AQ120" s="458"/>
      <c r="AR120" s="458"/>
      <c r="AS120" s="458"/>
      <c r="AT120" s="458"/>
      <c r="AU120" s="458"/>
      <c r="AV120" s="458"/>
      <c r="AW120" s="458"/>
      <c r="AX120" s="458"/>
      <c r="AY120" s="458"/>
      <c r="AZ120" s="458"/>
      <c r="BA120" s="458"/>
      <c r="BB120" s="458"/>
      <c r="BC120" s="458"/>
      <c r="BD120" s="458"/>
      <c r="BE120" s="458"/>
      <c r="BF120" s="458"/>
      <c r="BG120" s="458"/>
      <c r="BH120" s="458"/>
      <c r="BI120" s="458"/>
      <c r="BJ120" s="458"/>
      <c r="BK120" s="458"/>
      <c r="BL120" s="458"/>
      <c r="BM120" s="458"/>
      <c r="BN120" s="458"/>
      <c r="BO120" s="458"/>
      <c r="BP120" s="458"/>
    </row>
    <row r="121" spans="1:68" ht="12" customHeight="1">
      <c r="A121" s="458"/>
      <c r="B121" s="458"/>
      <c r="C121" s="458"/>
      <c r="D121" s="458"/>
      <c r="E121" s="503"/>
      <c r="F121" s="507"/>
      <c r="G121" s="507"/>
      <c r="H121" s="512"/>
      <c r="I121" s="465"/>
      <c r="J121" s="518"/>
      <c r="K121" s="537"/>
      <c r="L121" s="564"/>
      <c r="M121" s="564"/>
      <c r="N121" s="564"/>
      <c r="O121" s="564"/>
      <c r="P121" s="564"/>
      <c r="Q121" s="564"/>
      <c r="R121" s="564"/>
      <c r="S121" s="564"/>
      <c r="T121" s="642"/>
      <c r="U121" s="458"/>
      <c r="V121" s="458"/>
      <c r="W121" s="458"/>
      <c r="X121" s="458"/>
      <c r="Y121" s="458"/>
      <c r="Z121" s="458"/>
      <c r="AA121" s="458"/>
      <c r="AB121" s="458"/>
      <c r="AC121" s="458"/>
      <c r="AD121" s="458"/>
      <c r="AE121" s="458"/>
      <c r="AF121" s="458"/>
      <c r="AG121" s="458"/>
      <c r="AH121" s="458"/>
      <c r="AI121" s="458"/>
      <c r="AJ121" s="458"/>
      <c r="AK121" s="458"/>
      <c r="AL121" s="458"/>
      <c r="AM121" s="458"/>
      <c r="AN121" s="458"/>
      <c r="AO121" s="458"/>
      <c r="AP121" s="458"/>
      <c r="AQ121" s="458"/>
      <c r="AR121" s="458"/>
      <c r="AS121" s="458"/>
      <c r="AT121" s="458"/>
      <c r="AU121" s="458"/>
      <c r="AV121" s="458"/>
      <c r="AW121" s="458"/>
      <c r="AX121" s="458"/>
      <c r="AY121" s="458"/>
      <c r="AZ121" s="458"/>
      <c r="BA121" s="458"/>
      <c r="BB121" s="458"/>
      <c r="BC121" s="458"/>
      <c r="BD121" s="458"/>
      <c r="BE121" s="458"/>
      <c r="BF121" s="458"/>
      <c r="BG121" s="458"/>
      <c r="BH121" s="458"/>
      <c r="BI121" s="458"/>
      <c r="BJ121" s="458"/>
      <c r="BK121" s="458"/>
      <c r="BL121" s="458"/>
      <c r="BM121" s="458"/>
      <c r="BN121" s="458"/>
      <c r="BO121" s="458"/>
      <c r="BP121" s="458"/>
    </row>
    <row r="122" spans="1:68" ht="12" customHeight="1">
      <c r="A122" s="458"/>
      <c r="B122" s="458"/>
      <c r="C122" s="458"/>
      <c r="D122" s="458"/>
      <c r="E122" s="458"/>
      <c r="F122" s="458"/>
      <c r="G122" s="458"/>
      <c r="H122" s="458"/>
      <c r="I122" s="458"/>
      <c r="J122" s="458"/>
      <c r="K122" s="458"/>
      <c r="L122" s="458"/>
      <c r="M122" s="458"/>
      <c r="N122" s="458"/>
      <c r="O122" s="458"/>
      <c r="P122" s="458"/>
      <c r="Q122" s="458"/>
      <c r="R122" s="458"/>
      <c r="S122" s="458"/>
      <c r="T122" s="458"/>
      <c r="U122" s="458"/>
      <c r="V122" s="458"/>
      <c r="W122" s="458"/>
      <c r="X122" s="458"/>
      <c r="Y122" s="458"/>
      <c r="Z122" s="458"/>
      <c r="AA122" s="458"/>
      <c r="AB122" s="458"/>
      <c r="AC122" s="458"/>
      <c r="AD122" s="458"/>
      <c r="AE122" s="458"/>
      <c r="AF122" s="458"/>
      <c r="AG122" s="458"/>
      <c r="AH122" s="458"/>
      <c r="AI122" s="458"/>
      <c r="AJ122" s="458"/>
      <c r="AK122" s="458"/>
      <c r="AL122" s="458"/>
      <c r="AM122" s="458"/>
      <c r="AN122" s="458"/>
      <c r="AO122" s="458"/>
      <c r="AP122" s="458"/>
      <c r="AQ122" s="458"/>
      <c r="AR122" s="458"/>
      <c r="AS122" s="458"/>
      <c r="AT122" s="458"/>
      <c r="AU122" s="458"/>
      <c r="AV122" s="458"/>
      <c r="AW122" s="458"/>
      <c r="AX122" s="458"/>
      <c r="AY122" s="458"/>
      <c r="AZ122" s="458"/>
      <c r="BA122" s="458"/>
      <c r="BB122" s="458"/>
      <c r="BC122" s="458"/>
      <c r="BD122" s="458"/>
      <c r="BE122" s="458"/>
      <c r="BF122" s="458"/>
      <c r="BG122" s="458"/>
      <c r="BH122" s="458"/>
      <c r="BI122" s="458"/>
      <c r="BJ122" s="458"/>
      <c r="BK122" s="458"/>
      <c r="BL122" s="458"/>
      <c r="BM122" s="458"/>
      <c r="BN122" s="458"/>
      <c r="BO122" s="458"/>
      <c r="BP122" s="458"/>
    </row>
    <row r="123" spans="1:68" ht="12" customHeight="1">
      <c r="A123" s="458"/>
      <c r="B123" s="458"/>
      <c r="C123" s="458"/>
      <c r="D123" s="458"/>
      <c r="E123" s="458"/>
      <c r="F123" s="458"/>
      <c r="G123" s="458"/>
      <c r="H123" s="458"/>
      <c r="I123" s="458"/>
      <c r="J123" s="458"/>
      <c r="K123" s="458"/>
      <c r="L123" s="458"/>
      <c r="M123" s="458"/>
      <c r="N123" s="458"/>
      <c r="O123" s="458"/>
      <c r="P123" s="458"/>
      <c r="Q123" s="458"/>
      <c r="R123" s="458"/>
      <c r="S123" s="458"/>
      <c r="T123" s="458"/>
      <c r="U123" s="458"/>
      <c r="V123" s="458"/>
      <c r="W123" s="458"/>
      <c r="X123" s="458"/>
      <c r="Y123" s="458"/>
      <c r="Z123" s="458"/>
      <c r="AA123" s="458"/>
      <c r="AB123" s="458"/>
      <c r="AC123" s="458"/>
      <c r="AD123" s="458"/>
      <c r="AE123" s="458"/>
      <c r="AF123" s="458"/>
      <c r="AG123" s="458"/>
      <c r="AH123" s="458"/>
      <c r="AI123" s="458"/>
      <c r="AJ123" s="458"/>
      <c r="AK123" s="458"/>
      <c r="AL123" s="458"/>
      <c r="AM123" s="458"/>
      <c r="AN123" s="458"/>
      <c r="AO123" s="458"/>
      <c r="AP123" s="458"/>
      <c r="AQ123" s="458"/>
      <c r="AR123" s="458"/>
      <c r="AS123" s="458"/>
      <c r="AT123" s="458"/>
      <c r="AU123" s="458"/>
      <c r="AV123" s="458"/>
      <c r="AW123" s="458"/>
      <c r="AX123" s="458"/>
      <c r="AY123" s="458"/>
      <c r="AZ123" s="458"/>
      <c r="BA123" s="458"/>
      <c r="BB123" s="458"/>
      <c r="BC123" s="458"/>
      <c r="BD123" s="458"/>
      <c r="BE123" s="458"/>
      <c r="BF123" s="458"/>
      <c r="BG123" s="458"/>
      <c r="BH123" s="458"/>
      <c r="BI123" s="458"/>
      <c r="BJ123" s="458"/>
      <c r="BK123" s="458"/>
      <c r="BL123" s="458"/>
      <c r="BM123" s="458"/>
      <c r="BN123" s="458"/>
      <c r="BO123" s="458"/>
      <c r="BP123" s="458"/>
    </row>
    <row r="124" spans="1:68" ht="12" customHeight="1">
      <c r="A124" s="458"/>
      <c r="B124" s="458"/>
      <c r="C124" s="458"/>
      <c r="D124" s="458"/>
      <c r="E124" s="458"/>
      <c r="F124" s="458"/>
      <c r="G124" s="458"/>
      <c r="H124" s="458"/>
      <c r="I124" s="458"/>
      <c r="J124" s="458"/>
      <c r="K124" s="458"/>
      <c r="L124" s="458"/>
      <c r="M124" s="458"/>
      <c r="N124" s="458"/>
      <c r="O124" s="458"/>
      <c r="P124" s="458"/>
      <c r="Q124" s="458"/>
      <c r="R124" s="458"/>
      <c r="S124" s="458"/>
      <c r="T124" s="458"/>
      <c r="U124" s="458"/>
      <c r="V124" s="458"/>
      <c r="W124" s="458"/>
      <c r="X124" s="458"/>
      <c r="Y124" s="458"/>
      <c r="Z124" s="458"/>
      <c r="AA124" s="458"/>
      <c r="AB124" s="458"/>
      <c r="AC124" s="458"/>
      <c r="AD124" s="458"/>
      <c r="AE124" s="458"/>
      <c r="AF124" s="458"/>
      <c r="AG124" s="458"/>
      <c r="AH124" s="458"/>
      <c r="AI124" s="458"/>
      <c r="AJ124" s="458"/>
      <c r="AK124" s="458"/>
      <c r="AL124" s="458"/>
      <c r="AM124" s="458"/>
      <c r="AN124" s="458"/>
      <c r="AO124" s="458"/>
      <c r="AP124" s="458"/>
      <c r="AQ124" s="458"/>
      <c r="AR124" s="458"/>
      <c r="AS124" s="458"/>
      <c r="AT124" s="458"/>
      <c r="AU124" s="458"/>
      <c r="AV124" s="458"/>
      <c r="AW124" s="458"/>
      <c r="AX124" s="458"/>
      <c r="AY124" s="458"/>
      <c r="AZ124" s="458"/>
      <c r="BA124" s="458"/>
      <c r="BB124" s="458"/>
      <c r="BC124" s="458"/>
      <c r="BD124" s="458"/>
      <c r="BE124" s="458"/>
      <c r="BF124" s="458"/>
      <c r="BG124" s="458"/>
      <c r="BH124" s="458"/>
      <c r="BI124" s="458"/>
      <c r="BJ124" s="458"/>
      <c r="BK124" s="458"/>
      <c r="BL124" s="458"/>
      <c r="BM124" s="458"/>
      <c r="BN124" s="458"/>
      <c r="BO124" s="458"/>
      <c r="BP124" s="458"/>
    </row>
    <row r="125" spans="1:68" ht="12" customHeight="1">
      <c r="A125" s="458"/>
      <c r="B125" s="458"/>
      <c r="C125" s="458"/>
      <c r="D125" s="458"/>
      <c r="E125" s="458"/>
      <c r="F125" s="458"/>
      <c r="G125" s="458"/>
      <c r="H125" s="458"/>
      <c r="I125" s="458"/>
      <c r="J125" s="458"/>
      <c r="K125" s="458"/>
      <c r="L125" s="458"/>
      <c r="M125" s="458"/>
      <c r="N125" s="458"/>
      <c r="O125" s="458"/>
      <c r="P125" s="458"/>
      <c r="Q125" s="458"/>
      <c r="R125" s="458"/>
      <c r="S125" s="458"/>
      <c r="T125" s="458"/>
      <c r="U125" s="458"/>
      <c r="V125" s="458"/>
      <c r="W125" s="458"/>
      <c r="X125" s="458"/>
      <c r="Y125" s="458"/>
      <c r="Z125" s="458"/>
      <c r="AA125" s="458"/>
      <c r="AB125" s="458"/>
      <c r="AC125" s="458"/>
      <c r="AD125" s="458"/>
      <c r="AE125" s="458"/>
      <c r="AF125" s="458"/>
      <c r="AG125" s="458"/>
      <c r="AH125" s="458"/>
      <c r="AI125" s="458"/>
      <c r="AJ125" s="458"/>
      <c r="AK125" s="458"/>
      <c r="AL125" s="458"/>
      <c r="AM125" s="458"/>
      <c r="AN125" s="458"/>
      <c r="AO125" s="458"/>
      <c r="AP125" s="458"/>
      <c r="AQ125" s="458"/>
      <c r="AR125" s="458"/>
      <c r="AS125" s="458"/>
      <c r="AT125" s="458"/>
      <c r="AU125" s="458"/>
      <c r="AV125" s="458"/>
      <c r="AW125" s="458"/>
      <c r="AX125" s="458"/>
      <c r="AY125" s="458"/>
      <c r="AZ125" s="458"/>
      <c r="BA125" s="458"/>
      <c r="BB125" s="458"/>
      <c r="BC125" s="458"/>
      <c r="BD125" s="458"/>
      <c r="BE125" s="458"/>
      <c r="BF125" s="458"/>
      <c r="BG125" s="458"/>
      <c r="BH125" s="458"/>
      <c r="BI125" s="458"/>
      <c r="BJ125" s="458"/>
      <c r="BK125" s="458"/>
      <c r="BL125" s="458"/>
      <c r="BM125" s="458"/>
      <c r="BN125" s="458"/>
      <c r="BO125" s="458"/>
      <c r="BP125" s="458"/>
    </row>
    <row r="126" spans="1:68" ht="12" customHeight="1">
      <c r="A126" s="458"/>
      <c r="B126" s="458"/>
      <c r="C126" s="458"/>
      <c r="D126" s="458"/>
      <c r="E126" s="458"/>
      <c r="F126" s="458"/>
      <c r="G126" s="458"/>
      <c r="H126" s="458"/>
      <c r="I126" s="458"/>
      <c r="J126" s="458"/>
      <c r="K126" s="458"/>
      <c r="L126" s="458"/>
      <c r="M126" s="458"/>
      <c r="N126" s="458"/>
      <c r="O126" s="458"/>
      <c r="P126" s="458"/>
      <c r="Q126" s="458"/>
      <c r="R126" s="458"/>
      <c r="S126" s="458"/>
      <c r="T126" s="458"/>
      <c r="U126" s="458"/>
      <c r="V126" s="458"/>
      <c r="W126" s="458"/>
      <c r="X126" s="458"/>
      <c r="Y126" s="458"/>
      <c r="Z126" s="458"/>
      <c r="AA126" s="458"/>
      <c r="AB126" s="458"/>
      <c r="AC126" s="458"/>
      <c r="AD126" s="458"/>
      <c r="AE126" s="458"/>
      <c r="AF126" s="458"/>
      <c r="AG126" s="458"/>
      <c r="AH126" s="458"/>
      <c r="AI126" s="458"/>
      <c r="AJ126" s="458"/>
      <c r="AK126" s="458"/>
      <c r="AL126" s="458"/>
      <c r="AM126" s="458"/>
      <c r="AN126" s="458"/>
      <c r="AO126" s="458"/>
      <c r="AP126" s="458"/>
      <c r="AQ126" s="458"/>
      <c r="AR126" s="458"/>
      <c r="AS126" s="458"/>
      <c r="AT126" s="458"/>
      <c r="AU126" s="458"/>
      <c r="AV126" s="458"/>
      <c r="AW126" s="458"/>
      <c r="AX126" s="458"/>
      <c r="AY126" s="458"/>
      <c r="AZ126" s="458"/>
      <c r="BA126" s="458"/>
      <c r="BB126" s="458"/>
      <c r="BC126" s="458"/>
      <c r="BD126" s="458"/>
      <c r="BE126" s="458"/>
      <c r="BF126" s="458"/>
      <c r="BG126" s="458"/>
      <c r="BH126" s="458"/>
      <c r="BI126" s="458"/>
      <c r="BJ126" s="458"/>
      <c r="BK126" s="458"/>
      <c r="BL126" s="458"/>
      <c r="BM126" s="458"/>
      <c r="BN126" s="458"/>
      <c r="BO126" s="458"/>
      <c r="BP126" s="458"/>
    </row>
    <row r="127" spans="1:68" ht="12" customHeight="1"/>
    <row r="128" spans="1:68" ht="12" customHeight="1"/>
    <row r="129" ht="12" customHeight="1"/>
    <row r="130" ht="12" customHeight="1"/>
    <row r="131" ht="12" customHeight="1"/>
    <row r="132" ht="12" customHeight="1"/>
    <row r="133" ht="12" customHeight="1"/>
    <row r="134" ht="12" customHeight="1"/>
  </sheetData>
  <mergeCells count="773">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O2:AP2"/>
    <mergeCell ref="AQ2:AR2"/>
    <mergeCell ref="AS2:AT2"/>
    <mergeCell ref="AU2:AV2"/>
    <mergeCell ref="AW2:AX2"/>
    <mergeCell ref="AY2:AZ2"/>
    <mergeCell ref="BA2:BB2"/>
    <mergeCell ref="BC2:BD2"/>
    <mergeCell ref="BE2:BF2"/>
    <mergeCell ref="BG2:BH2"/>
    <mergeCell ref="BI2:BJ2"/>
    <mergeCell ref="BK2:BL2"/>
    <mergeCell ref="BM2:BN2"/>
    <mergeCell ref="BO2:BP2"/>
    <mergeCell ref="BQ2:BR2"/>
    <mergeCell ref="BS2:BT2"/>
    <mergeCell ref="BU2:BV2"/>
    <mergeCell ref="BW2:BX2"/>
    <mergeCell ref="BY2:BZ2"/>
    <mergeCell ref="CA2:CB2"/>
    <mergeCell ref="CC2:CD2"/>
    <mergeCell ref="CE2:CF2"/>
    <mergeCell ref="CG2:CH2"/>
    <mergeCell ref="CI2:CJ2"/>
    <mergeCell ref="CK2:CL2"/>
    <mergeCell ref="CM2:CN2"/>
    <mergeCell ref="CO2:CP2"/>
    <mergeCell ref="CQ2:CR2"/>
    <mergeCell ref="CS2:CT2"/>
    <mergeCell ref="CU2:CV2"/>
    <mergeCell ref="CW2:CX2"/>
    <mergeCell ref="CY2:CZ2"/>
    <mergeCell ref="DA2:DB2"/>
    <mergeCell ref="DC2:DD2"/>
    <mergeCell ref="DE2:DF2"/>
    <mergeCell ref="DG2:DH2"/>
    <mergeCell ref="BD4:BL4"/>
    <mergeCell ref="Q10:AB10"/>
    <mergeCell ref="BE21:BL21"/>
    <mergeCell ref="BF22:BH22"/>
    <mergeCell ref="BI22:BJ22"/>
    <mergeCell ref="BF23:BH23"/>
    <mergeCell ref="BI23:BJ23"/>
    <mergeCell ref="BF24:BH24"/>
    <mergeCell ref="BI24:BJ24"/>
    <mergeCell ref="BF25:BH25"/>
    <mergeCell ref="BI25:BJ25"/>
    <mergeCell ref="BF26:BH26"/>
    <mergeCell ref="BI26:BJ26"/>
    <mergeCell ref="BF27:BH27"/>
    <mergeCell ref="BI27:BJ27"/>
    <mergeCell ref="BF28:BH28"/>
    <mergeCell ref="BI28:BJ28"/>
    <mergeCell ref="BD56:BL56"/>
    <mergeCell ref="AB57:AG57"/>
    <mergeCell ref="AJ57:AV57"/>
    <mergeCell ref="BB91:BJ91"/>
    <mergeCell ref="BE92:BI92"/>
    <mergeCell ref="Z95:AE95"/>
    <mergeCell ref="AH95:AT95"/>
    <mergeCell ref="AQ108:BM108"/>
    <mergeCell ref="C4:M5"/>
    <mergeCell ref="Q4:AV5"/>
    <mergeCell ref="B7:AJ8"/>
    <mergeCell ref="AP7:AY8"/>
    <mergeCell ref="AZ7:BI8"/>
    <mergeCell ref="AP9:AY10"/>
    <mergeCell ref="AZ9:BA10"/>
    <mergeCell ref="BB9:BC10"/>
    <mergeCell ref="BD9:BE10"/>
    <mergeCell ref="BF9:BG10"/>
    <mergeCell ref="BH9:BI10"/>
    <mergeCell ref="BV9:CH10"/>
    <mergeCell ref="B12:K15"/>
    <mergeCell ref="L12:P13"/>
    <mergeCell ref="Q12:R13"/>
    <mergeCell ref="S12:T13"/>
    <mergeCell ref="U12:V13"/>
    <mergeCell ref="W12:X13"/>
    <mergeCell ref="Y12:Z13"/>
    <mergeCell ref="AA12:AB13"/>
    <mergeCell ref="L14:P15"/>
    <mergeCell ref="Q14:R15"/>
    <mergeCell ref="S14:T15"/>
    <mergeCell ref="U14:V15"/>
    <mergeCell ref="W14:X15"/>
    <mergeCell ref="Y14:Z15"/>
    <mergeCell ref="AA14:AB15"/>
    <mergeCell ref="AC14:AD15"/>
    <mergeCell ref="AE14:AF15"/>
    <mergeCell ref="B16:K19"/>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M17"/>
    <mergeCell ref="AN16:AN17"/>
    <mergeCell ref="AO16:AO17"/>
    <mergeCell ref="AP16:AP17"/>
    <mergeCell ref="AQ16:AQ17"/>
    <mergeCell ref="AR16:AR17"/>
    <mergeCell ref="AS16:AS17"/>
    <mergeCell ref="AT16:AT17"/>
    <mergeCell ref="AU16:AU17"/>
    <mergeCell ref="AV16:AV17"/>
    <mergeCell ref="AW16:AW17"/>
    <mergeCell ref="AX16:AX17"/>
    <mergeCell ref="AY16:AY17"/>
    <mergeCell ref="AZ16:AZ17"/>
    <mergeCell ref="BA16:BA17"/>
    <mergeCell ref="BB16:BB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L18:L19"/>
    <mergeCell ref="M18:N19"/>
    <mergeCell ref="O18:P19"/>
    <mergeCell ref="Q18:R19"/>
    <mergeCell ref="S18:T19"/>
    <mergeCell ref="U18:V19"/>
    <mergeCell ref="W18:X19"/>
    <mergeCell ref="Y18:Z19"/>
    <mergeCell ref="AA18:AB19"/>
    <mergeCell ref="AC18:AD19"/>
    <mergeCell ref="AE18:AF19"/>
    <mergeCell ref="AG18:AH19"/>
    <mergeCell ref="AI18:AJ19"/>
    <mergeCell ref="AK18:AL19"/>
    <mergeCell ref="AM18:AN19"/>
    <mergeCell ref="AO18:AP19"/>
    <mergeCell ref="AQ18:AR19"/>
    <mergeCell ref="AS18:AT19"/>
    <mergeCell ref="AU18:AV19"/>
    <mergeCell ref="AW18:AX19"/>
    <mergeCell ref="AY18:AZ19"/>
    <mergeCell ref="BA18:BB19"/>
    <mergeCell ref="BC18:BD19"/>
    <mergeCell ref="BE18:BF19"/>
    <mergeCell ref="BG18:BH19"/>
    <mergeCell ref="BI18:BJ19"/>
    <mergeCell ref="BK18:BL19"/>
    <mergeCell ref="BM18:BN19"/>
    <mergeCell ref="B20:K25"/>
    <mergeCell ref="L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M21"/>
    <mergeCell ref="AN20:AN21"/>
    <mergeCell ref="AO20:AO21"/>
    <mergeCell ref="AP20:AP21"/>
    <mergeCell ref="AQ20:AQ21"/>
    <mergeCell ref="AR20:AR21"/>
    <mergeCell ref="AS20:AS21"/>
    <mergeCell ref="AT20:AT21"/>
    <mergeCell ref="L22:P23"/>
    <mergeCell ref="Q22:R23"/>
    <mergeCell ref="S22:T23"/>
    <mergeCell ref="U22:V23"/>
    <mergeCell ref="W22:X23"/>
    <mergeCell ref="Y22:Z23"/>
    <mergeCell ref="AA22:AB23"/>
    <mergeCell ref="AC22:AD23"/>
    <mergeCell ref="AE22:AF23"/>
    <mergeCell ref="AG22:AH23"/>
    <mergeCell ref="AI22:AJ23"/>
    <mergeCell ref="AK22:AL23"/>
    <mergeCell ref="AM22:AN23"/>
    <mergeCell ref="AO22:AP23"/>
    <mergeCell ref="AQ22:AR23"/>
    <mergeCell ref="AS22:AT23"/>
    <mergeCell ref="L24:P25"/>
    <mergeCell ref="Q24:R25"/>
    <mergeCell ref="S24:T25"/>
    <mergeCell ref="U24:V25"/>
    <mergeCell ref="W24:X25"/>
    <mergeCell ref="Y24:Z25"/>
    <mergeCell ref="AA24:AB25"/>
    <mergeCell ref="AC24:AD25"/>
    <mergeCell ref="AE24:AF25"/>
    <mergeCell ref="AG24:AH25"/>
    <mergeCell ref="AI24:AJ25"/>
    <mergeCell ref="AK24:AL25"/>
    <mergeCell ref="AM24:AN25"/>
    <mergeCell ref="AO24:AP25"/>
    <mergeCell ref="AQ24:AR25"/>
    <mergeCell ref="AS24:AT25"/>
    <mergeCell ref="L26:P27"/>
    <mergeCell ref="Q26:R27"/>
    <mergeCell ref="S26:T27"/>
    <mergeCell ref="U26:V27"/>
    <mergeCell ref="W26:X27"/>
    <mergeCell ref="Y26:Z27"/>
    <mergeCell ref="AA26:AB27"/>
    <mergeCell ref="AC26:AD27"/>
    <mergeCell ref="AE26:AF27"/>
    <mergeCell ref="L28:P29"/>
    <mergeCell ref="Q28:R29"/>
    <mergeCell ref="S28:T29"/>
    <mergeCell ref="U28:V29"/>
    <mergeCell ref="W28:X29"/>
    <mergeCell ref="Y28:Z29"/>
    <mergeCell ref="AA28:AB29"/>
    <mergeCell ref="AC28:AD29"/>
    <mergeCell ref="AE28:AF29"/>
    <mergeCell ref="AG28:AH29"/>
    <mergeCell ref="AI28:AJ29"/>
    <mergeCell ref="AK28:AL29"/>
    <mergeCell ref="AM28:AN29"/>
    <mergeCell ref="AO28:AP29"/>
    <mergeCell ref="L30:P31"/>
    <mergeCell ref="Q30:R31"/>
    <mergeCell ref="S30:T31"/>
    <mergeCell ref="U30:V31"/>
    <mergeCell ref="W30:X31"/>
    <mergeCell ref="Y30:Z31"/>
    <mergeCell ref="AA30:AB31"/>
    <mergeCell ref="AC30:AD31"/>
    <mergeCell ref="AE30:AF31"/>
    <mergeCell ref="AG30:AH31"/>
    <mergeCell ref="AI30:AJ31"/>
    <mergeCell ref="AK30:AL31"/>
    <mergeCell ref="AM30:AN31"/>
    <mergeCell ref="L32:P35"/>
    <mergeCell ref="Q32:R33"/>
    <mergeCell ref="S32:T33"/>
    <mergeCell ref="U32:V33"/>
    <mergeCell ref="W32:X33"/>
    <mergeCell ref="Y32:Z33"/>
    <mergeCell ref="AA32:AB33"/>
    <mergeCell ref="AC32:AD33"/>
    <mergeCell ref="AE32:AF33"/>
    <mergeCell ref="AG32:AH33"/>
    <mergeCell ref="AI32:AJ33"/>
    <mergeCell ref="AK32:AL33"/>
    <mergeCell ref="AM32:AN33"/>
    <mergeCell ref="AO32:AP33"/>
    <mergeCell ref="AQ32:AR33"/>
    <mergeCell ref="AS32:AT33"/>
    <mergeCell ref="AU32:AV33"/>
    <mergeCell ref="AW32:AX33"/>
    <mergeCell ref="AY32:AZ33"/>
    <mergeCell ref="BA32:BB33"/>
    <mergeCell ref="BC32:BD33"/>
    <mergeCell ref="BE32:BF33"/>
    <mergeCell ref="BG32:BH33"/>
    <mergeCell ref="BI32:BJ33"/>
    <mergeCell ref="BK32:BL33"/>
    <mergeCell ref="BM32:BN33"/>
    <mergeCell ref="DT32:EI33"/>
    <mergeCell ref="Q34:R35"/>
    <mergeCell ref="S34:T35"/>
    <mergeCell ref="U34:V35"/>
    <mergeCell ref="W34:X35"/>
    <mergeCell ref="Y34:Z35"/>
    <mergeCell ref="AA34:AB35"/>
    <mergeCell ref="AC34:AD35"/>
    <mergeCell ref="AE34:AF35"/>
    <mergeCell ref="AG34:AH35"/>
    <mergeCell ref="AI34:AJ35"/>
    <mergeCell ref="AK34:AL35"/>
    <mergeCell ref="AM34:AN35"/>
    <mergeCell ref="AO34:AP35"/>
    <mergeCell ref="AQ34:AR35"/>
    <mergeCell ref="AS34:AT35"/>
    <mergeCell ref="AU34:AV35"/>
    <mergeCell ref="AW34:AX35"/>
    <mergeCell ref="AY34:AZ35"/>
    <mergeCell ref="BA34:BB35"/>
    <mergeCell ref="BC34:BD35"/>
    <mergeCell ref="BE34:BF35"/>
    <mergeCell ref="BG34:BH35"/>
    <mergeCell ref="BI34:BJ35"/>
    <mergeCell ref="BK34:BL35"/>
    <mergeCell ref="BM34:BN35"/>
    <mergeCell ref="L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H37"/>
    <mergeCell ref="AI36:AI37"/>
    <mergeCell ref="AJ36:AJ37"/>
    <mergeCell ref="AK36:AK37"/>
    <mergeCell ref="AL36:AL37"/>
    <mergeCell ref="AM36:AM37"/>
    <mergeCell ref="AN36:AN37"/>
    <mergeCell ref="AO36:AO37"/>
    <mergeCell ref="AP36:AP37"/>
    <mergeCell ref="AQ36:AQ37"/>
    <mergeCell ref="AR36:AR37"/>
    <mergeCell ref="AS36:AS37"/>
    <mergeCell ref="AT36:AT37"/>
    <mergeCell ref="L38:P39"/>
    <mergeCell ref="Q38:R39"/>
    <mergeCell ref="S38:T39"/>
    <mergeCell ref="U38:V39"/>
    <mergeCell ref="W38:X39"/>
    <mergeCell ref="Y38:Z39"/>
    <mergeCell ref="AA38:AB39"/>
    <mergeCell ref="AC38:AD39"/>
    <mergeCell ref="AE38:AF39"/>
    <mergeCell ref="AG38:AH39"/>
    <mergeCell ref="AI38:AJ39"/>
    <mergeCell ref="AK38:AL39"/>
    <mergeCell ref="AM38:AN39"/>
    <mergeCell ref="AO38:AP39"/>
    <mergeCell ref="AQ38:AR39"/>
    <mergeCell ref="AS38:AT39"/>
    <mergeCell ref="L40:P41"/>
    <mergeCell ref="Q40:R41"/>
    <mergeCell ref="S40:T41"/>
    <mergeCell ref="U40:V41"/>
    <mergeCell ref="W40:X41"/>
    <mergeCell ref="Y40:Z41"/>
    <mergeCell ref="AA40:AB41"/>
    <mergeCell ref="AC40:AD41"/>
    <mergeCell ref="AE40:AF41"/>
    <mergeCell ref="AG40:AH41"/>
    <mergeCell ref="AI40:AJ41"/>
    <mergeCell ref="AK40:AL41"/>
    <mergeCell ref="AM40:AN41"/>
    <mergeCell ref="AO40:AP41"/>
    <mergeCell ref="AQ40:AR41"/>
    <mergeCell ref="AS40:AT41"/>
    <mergeCell ref="L42:P43"/>
    <mergeCell ref="Q42:R43"/>
    <mergeCell ref="S42:T43"/>
    <mergeCell ref="U42:V43"/>
    <mergeCell ref="W42:X43"/>
    <mergeCell ref="Y42:Z43"/>
    <mergeCell ref="AA42:AB43"/>
    <mergeCell ref="AC42:AD43"/>
    <mergeCell ref="AE42:AF43"/>
    <mergeCell ref="AG42:AH43"/>
    <mergeCell ref="AI42:AJ43"/>
    <mergeCell ref="AK42:AL43"/>
    <mergeCell ref="AM42:AN43"/>
    <mergeCell ref="AO42:AP43"/>
    <mergeCell ref="AQ42:AR43"/>
    <mergeCell ref="AS42:AT43"/>
    <mergeCell ref="L44:P45"/>
    <mergeCell ref="Q44:R45"/>
    <mergeCell ref="S44:T45"/>
    <mergeCell ref="U44:V45"/>
    <mergeCell ref="W44:X45"/>
    <mergeCell ref="Y44:Z45"/>
    <mergeCell ref="AA44:AB45"/>
    <mergeCell ref="AC44:AD45"/>
    <mergeCell ref="AE44:AF45"/>
    <mergeCell ref="L46:P47"/>
    <mergeCell ref="Q46:R47"/>
    <mergeCell ref="S46:T47"/>
    <mergeCell ref="U46:V47"/>
    <mergeCell ref="W46:X47"/>
    <mergeCell ref="Y46:Z47"/>
    <mergeCell ref="AA46:AB47"/>
    <mergeCell ref="AC46:AD47"/>
    <mergeCell ref="AE46:AF47"/>
    <mergeCell ref="AG46:AH47"/>
    <mergeCell ref="AI46:AJ47"/>
    <mergeCell ref="AK46:AL47"/>
    <mergeCell ref="AM46:AN47"/>
    <mergeCell ref="AO46:AP47"/>
    <mergeCell ref="L48:P49"/>
    <mergeCell ref="Q48:R49"/>
    <mergeCell ref="S48:T49"/>
    <mergeCell ref="U48:V49"/>
    <mergeCell ref="W48:X49"/>
    <mergeCell ref="Y48:Z49"/>
    <mergeCell ref="AA48:AB49"/>
    <mergeCell ref="AC48:AD49"/>
    <mergeCell ref="AE48:AF49"/>
    <mergeCell ref="AG48:AH49"/>
    <mergeCell ref="AI48:AJ49"/>
    <mergeCell ref="AK48:AL49"/>
    <mergeCell ref="AM48:AN49"/>
    <mergeCell ref="L50:P53"/>
    <mergeCell ref="Q50:R51"/>
    <mergeCell ref="S50:T51"/>
    <mergeCell ref="U50:V51"/>
    <mergeCell ref="W50:X51"/>
    <mergeCell ref="Y50:Z51"/>
    <mergeCell ref="AA50:AB51"/>
    <mergeCell ref="AC50:AD51"/>
    <mergeCell ref="AE50:AF51"/>
    <mergeCell ref="AG50:AH51"/>
    <mergeCell ref="AI50:AJ51"/>
    <mergeCell ref="AK50:AL51"/>
    <mergeCell ref="AM50:AN51"/>
    <mergeCell ref="AO50:AP51"/>
    <mergeCell ref="AQ50:AR51"/>
    <mergeCell ref="AS50:AT51"/>
    <mergeCell ref="AU50:AV51"/>
    <mergeCell ref="AW50:AX51"/>
    <mergeCell ref="AY50:AZ51"/>
    <mergeCell ref="BA50:BB51"/>
    <mergeCell ref="BC50:BD51"/>
    <mergeCell ref="BE50:BF51"/>
    <mergeCell ref="BG50:BH51"/>
    <mergeCell ref="BI50:BJ51"/>
    <mergeCell ref="BK50:BL51"/>
    <mergeCell ref="BM50:BN51"/>
    <mergeCell ref="Q52:R53"/>
    <mergeCell ref="S52:T53"/>
    <mergeCell ref="U52:V53"/>
    <mergeCell ref="W52:X53"/>
    <mergeCell ref="Y52:Z53"/>
    <mergeCell ref="AA52:AB53"/>
    <mergeCell ref="AC52:AD53"/>
    <mergeCell ref="AE52:AF53"/>
    <mergeCell ref="AG52:AH53"/>
    <mergeCell ref="AI52:AJ53"/>
    <mergeCell ref="AK52:AL53"/>
    <mergeCell ref="AM52:AN53"/>
    <mergeCell ref="AO52:AP53"/>
    <mergeCell ref="AQ52:AR53"/>
    <mergeCell ref="AS52:AT53"/>
    <mergeCell ref="AU52:AV53"/>
    <mergeCell ref="AW52:AX53"/>
    <mergeCell ref="AY52:AZ53"/>
    <mergeCell ref="BA52:BB53"/>
    <mergeCell ref="BC52:BD53"/>
    <mergeCell ref="BE52:BF53"/>
    <mergeCell ref="BG52:BH53"/>
    <mergeCell ref="BI52:BJ53"/>
    <mergeCell ref="BK52:BL53"/>
    <mergeCell ref="BM52:BN53"/>
    <mergeCell ref="B56:F57"/>
    <mergeCell ref="G56:H57"/>
    <mergeCell ref="I56:J57"/>
    <mergeCell ref="K56:L57"/>
    <mergeCell ref="M56:N57"/>
    <mergeCell ref="O56:P57"/>
    <mergeCell ref="Q56:R57"/>
    <mergeCell ref="L59:P60"/>
    <mergeCell ref="Q59:R60"/>
    <mergeCell ref="S59:T60"/>
    <mergeCell ref="U59:V60"/>
    <mergeCell ref="W59:X60"/>
    <mergeCell ref="Y59:Z60"/>
    <mergeCell ref="AA59:AB60"/>
    <mergeCell ref="AC59:AD60"/>
    <mergeCell ref="AE59:AF60"/>
    <mergeCell ref="AG59:AH60"/>
    <mergeCell ref="AI59:AJ60"/>
    <mergeCell ref="AK59:AL60"/>
    <mergeCell ref="AM59:AN60"/>
    <mergeCell ref="L61:P62"/>
    <mergeCell ref="Q61:R62"/>
    <mergeCell ref="S61:T62"/>
    <mergeCell ref="U61:V62"/>
    <mergeCell ref="W61:X62"/>
    <mergeCell ref="Y61:Z62"/>
    <mergeCell ref="AA61:AB62"/>
    <mergeCell ref="AC61:AD62"/>
    <mergeCell ref="AE61:AF62"/>
    <mergeCell ref="AG61:AH62"/>
    <mergeCell ref="AI61:AJ62"/>
    <mergeCell ref="AK61:AL62"/>
    <mergeCell ref="AM61:AN62"/>
    <mergeCell ref="AO61:AP62"/>
    <mergeCell ref="L63:P66"/>
    <mergeCell ref="Q63:R64"/>
    <mergeCell ref="S63:T64"/>
    <mergeCell ref="U63:V64"/>
    <mergeCell ref="W63:X64"/>
    <mergeCell ref="Y63:Z64"/>
    <mergeCell ref="AA63:AB64"/>
    <mergeCell ref="AC63:AD64"/>
    <mergeCell ref="AE63:AF64"/>
    <mergeCell ref="AG63:AH64"/>
    <mergeCell ref="AI63:AJ64"/>
    <mergeCell ref="AK63:AL64"/>
    <mergeCell ref="AM63:AN64"/>
    <mergeCell ref="AO63:AP64"/>
    <mergeCell ref="AQ63:AR64"/>
    <mergeCell ref="AS63:AT64"/>
    <mergeCell ref="AU63:AV64"/>
    <mergeCell ref="AW63:AX64"/>
    <mergeCell ref="AY63:AZ64"/>
    <mergeCell ref="BA63:BB64"/>
    <mergeCell ref="BC63:BD64"/>
    <mergeCell ref="BE63:BF64"/>
    <mergeCell ref="BG63:BH64"/>
    <mergeCell ref="BI63:BJ64"/>
    <mergeCell ref="BK63:BL64"/>
    <mergeCell ref="Q65:R66"/>
    <mergeCell ref="S65:T66"/>
    <mergeCell ref="U65:V66"/>
    <mergeCell ref="W65:X66"/>
    <mergeCell ref="Y65:Z66"/>
    <mergeCell ref="AA65:AB66"/>
    <mergeCell ref="AC65:AD66"/>
    <mergeCell ref="AE65:AF66"/>
    <mergeCell ref="AG65:AH66"/>
    <mergeCell ref="AI65:AJ66"/>
    <mergeCell ref="AK65:AL66"/>
    <mergeCell ref="AM65:AN66"/>
    <mergeCell ref="AO65:AP66"/>
    <mergeCell ref="AQ65:AR66"/>
    <mergeCell ref="AS65:AT66"/>
    <mergeCell ref="AU65:AV66"/>
    <mergeCell ref="AW65:AX66"/>
    <mergeCell ref="AY65:AZ66"/>
    <mergeCell ref="BA65:BB66"/>
    <mergeCell ref="BC65:BD66"/>
    <mergeCell ref="BE65:BF66"/>
    <mergeCell ref="BG65:BH66"/>
    <mergeCell ref="BI65:BJ66"/>
    <mergeCell ref="BK65:BL66"/>
    <mergeCell ref="B67:K68"/>
    <mergeCell ref="L67:L68"/>
    <mergeCell ref="M67:N68"/>
    <mergeCell ref="O67:P68"/>
    <mergeCell ref="Q67:R68"/>
    <mergeCell ref="S67:T68"/>
    <mergeCell ref="U67:V68"/>
    <mergeCell ref="W67:X68"/>
    <mergeCell ref="Y67:Z68"/>
    <mergeCell ref="AA67:AB68"/>
    <mergeCell ref="AC67:AD68"/>
    <mergeCell ref="AE67:AF68"/>
    <mergeCell ref="AG67:AI68"/>
    <mergeCell ref="DT67:DU68"/>
    <mergeCell ref="DV67:DY68"/>
    <mergeCell ref="B69:K70"/>
    <mergeCell ref="L69:L70"/>
    <mergeCell ref="M69:N70"/>
    <mergeCell ref="O69:P70"/>
    <mergeCell ref="Q69:R70"/>
    <mergeCell ref="S69:T70"/>
    <mergeCell ref="U69:V70"/>
    <mergeCell ref="W69:X70"/>
    <mergeCell ref="Y69:Z70"/>
    <mergeCell ref="AA69:AB70"/>
    <mergeCell ref="AC69:AD70"/>
    <mergeCell ref="AE69:AF70"/>
    <mergeCell ref="AG69:AI70"/>
    <mergeCell ref="DT69:DU70"/>
    <mergeCell ref="DV69:DY70"/>
    <mergeCell ref="B71:K72"/>
    <mergeCell ref="L71:L72"/>
    <mergeCell ref="M71:N72"/>
    <mergeCell ref="O71:P72"/>
    <mergeCell ref="Q71:R72"/>
    <mergeCell ref="S71:T72"/>
    <mergeCell ref="U71:V72"/>
    <mergeCell ref="W71:X72"/>
    <mergeCell ref="Y71:Z72"/>
    <mergeCell ref="AA71:AB72"/>
    <mergeCell ref="AC71:AD72"/>
    <mergeCell ref="AE71:AF72"/>
    <mergeCell ref="AG71:AI72"/>
    <mergeCell ref="DT71:DU72"/>
    <mergeCell ref="DV71:DY72"/>
    <mergeCell ref="B73:K76"/>
    <mergeCell ref="L73:P74"/>
    <mergeCell ref="Q73:R74"/>
    <mergeCell ref="S73:T74"/>
    <mergeCell ref="U73:V74"/>
    <mergeCell ref="W73:X74"/>
    <mergeCell ref="Y73:Z74"/>
    <mergeCell ref="AA73:AB74"/>
    <mergeCell ref="AC73:AD74"/>
    <mergeCell ref="AE73:AF74"/>
    <mergeCell ref="AG73:AI74"/>
    <mergeCell ref="DT73:DU74"/>
    <mergeCell ref="DV73:DY74"/>
    <mergeCell ref="L75:P76"/>
    <mergeCell ref="Q75:R76"/>
    <mergeCell ref="S75:T76"/>
    <mergeCell ref="U75:V76"/>
    <mergeCell ref="W75:X76"/>
    <mergeCell ref="Y75:Z76"/>
    <mergeCell ref="AA75:AB76"/>
    <mergeCell ref="AC75:AD76"/>
    <mergeCell ref="AE75:AF76"/>
    <mergeCell ref="AG75:AI76"/>
    <mergeCell ref="DT75:DU76"/>
    <mergeCell ref="DV75:DY76"/>
    <mergeCell ref="B77:K78"/>
    <mergeCell ref="L77:L78"/>
    <mergeCell ref="M77:N78"/>
    <mergeCell ref="O77:P78"/>
    <mergeCell ref="Q77:R78"/>
    <mergeCell ref="S77:T78"/>
    <mergeCell ref="U77:V78"/>
    <mergeCell ref="W77:X78"/>
    <mergeCell ref="Y77:Z78"/>
    <mergeCell ref="AA77:AB78"/>
    <mergeCell ref="AC77:AD78"/>
    <mergeCell ref="AE77:AF78"/>
    <mergeCell ref="AG77:AI78"/>
    <mergeCell ref="DT77:DU78"/>
    <mergeCell ref="DV77:DY78"/>
    <mergeCell ref="R91:AR92"/>
    <mergeCell ref="B94:F95"/>
    <mergeCell ref="G94:H95"/>
    <mergeCell ref="I94:J95"/>
    <mergeCell ref="K94:L95"/>
    <mergeCell ref="M94:N95"/>
    <mergeCell ref="O94:P95"/>
    <mergeCell ref="Q94:R95"/>
    <mergeCell ref="E100:H101"/>
    <mergeCell ref="I100:T101"/>
    <mergeCell ref="U100:X101"/>
    <mergeCell ref="Y100:AJ101"/>
    <mergeCell ref="E102:H103"/>
    <mergeCell ref="I102:J103"/>
    <mergeCell ref="K102:T103"/>
    <mergeCell ref="U102:X103"/>
    <mergeCell ref="Y102:Z103"/>
    <mergeCell ref="AA102:AJ103"/>
    <mergeCell ref="E104:H105"/>
    <mergeCell ref="I104:J105"/>
    <mergeCell ref="K104:T105"/>
    <mergeCell ref="U104:X105"/>
    <mergeCell ref="Y104:Z105"/>
    <mergeCell ref="AA104:AJ105"/>
    <mergeCell ref="E106:H107"/>
    <mergeCell ref="I106:J107"/>
    <mergeCell ref="K106:T107"/>
    <mergeCell ref="U106:X107"/>
    <mergeCell ref="Y106:Z107"/>
    <mergeCell ref="AA106:AJ107"/>
    <mergeCell ref="E108:H109"/>
    <mergeCell ref="I108:J109"/>
    <mergeCell ref="K108:T109"/>
    <mergeCell ref="U108:X109"/>
    <mergeCell ref="Y108:Z109"/>
    <mergeCell ref="AA108:AJ109"/>
    <mergeCell ref="E110:H111"/>
    <mergeCell ref="I110:J111"/>
    <mergeCell ref="K110:T111"/>
    <mergeCell ref="U110:X111"/>
    <mergeCell ref="Y110:Z111"/>
    <mergeCell ref="AA110:AJ111"/>
    <mergeCell ref="AQ110:AQ111"/>
    <mergeCell ref="AR110:AS111"/>
    <mergeCell ref="AT110:AU111"/>
    <mergeCell ref="AV110:AW111"/>
    <mergeCell ref="AX110:AY111"/>
    <mergeCell ref="AZ110:BA111"/>
    <mergeCell ref="BB110:BC111"/>
    <mergeCell ref="BD110:BE111"/>
    <mergeCell ref="BF110:BG111"/>
    <mergeCell ref="BH110:BI111"/>
    <mergeCell ref="BJ110:BK111"/>
    <mergeCell ref="E112:H113"/>
    <mergeCell ref="I112:J113"/>
    <mergeCell ref="K112:T113"/>
    <mergeCell ref="U112:X113"/>
    <mergeCell ref="Y112:Z113"/>
    <mergeCell ref="AA112:AJ113"/>
    <mergeCell ref="AQ112:AQ113"/>
    <mergeCell ref="AR112:AS113"/>
    <mergeCell ref="AT112:AU113"/>
    <mergeCell ref="AV112:AW113"/>
    <mergeCell ref="AX112:AY113"/>
    <mergeCell ref="AZ112:BA113"/>
    <mergeCell ref="BB112:BC113"/>
    <mergeCell ref="BD112:BE113"/>
    <mergeCell ref="BF112:BG113"/>
    <mergeCell ref="BH112:BI113"/>
    <mergeCell ref="BJ112:BK113"/>
    <mergeCell ref="E114:H115"/>
    <mergeCell ref="I114:J115"/>
    <mergeCell ref="K114:T115"/>
    <mergeCell ref="U114:X115"/>
    <mergeCell ref="Y114:Z115"/>
    <mergeCell ref="AA114:AJ115"/>
    <mergeCell ref="AQ114:AQ115"/>
    <mergeCell ref="AR114:AS115"/>
    <mergeCell ref="AT114:AU115"/>
    <mergeCell ref="AV114:AW115"/>
    <mergeCell ref="AX114:AY115"/>
    <mergeCell ref="AZ114:BA115"/>
    <mergeCell ref="BB114:BC115"/>
    <mergeCell ref="BD114:BE115"/>
    <mergeCell ref="BF114:BG115"/>
    <mergeCell ref="BH114:BI115"/>
    <mergeCell ref="BJ114:BK115"/>
    <mergeCell ref="E116:H117"/>
    <mergeCell ref="I116:J117"/>
    <mergeCell ref="K116:T117"/>
    <mergeCell ref="E118:H119"/>
    <mergeCell ref="I118:J119"/>
    <mergeCell ref="K118:T119"/>
    <mergeCell ref="E120:H121"/>
    <mergeCell ref="I120:J121"/>
    <mergeCell ref="K120:T121"/>
    <mergeCell ref="B26:K35"/>
    <mergeCell ref="B36:K53"/>
    <mergeCell ref="B59:K66"/>
  </mergeCells>
  <phoneticPr fontId="3"/>
  <dataValidations count="4">
    <dataValidation imeMode="fullAlpha" allowBlank="1" showDropDown="0" showInputMessage="1" showErrorMessage="1" promptTitle="受付日　欄" prompt="大田原市で記入しますので、ここには記入しないでください" sqref="S14:AF15"/>
    <dataValidation imeMode="fullAlpha" allowBlank="1" showDropDown="0" showInputMessage="1" showErrorMessage="1" promptTitle="受付番号　欄" prompt="大田原市で記入いたしますので、ここは記入しないでください" sqref="S12:AB13"/>
    <dataValidation imeMode="fullAlpha" allowBlank="1" showDropDown="0" showInputMessage="1" showErrorMessage="1" promptTitle="受付番号　欄" prompt="那珂川町で記入いたしますので、ここは記入しないでください" sqref="Q12:R13"/>
    <dataValidation imeMode="fullAlpha" allowBlank="1" showDropDown="0" showInputMessage="1" showErrorMessage="1" promptTitle="受付日　欄" prompt="那珂川町で記入しますので、ここには記入しないでください" sqref="Q14:R15"/>
  </dataValidations>
  <pageMargins left="0.23622047244094491" right="0.19685039370078741" top="0.78740157480314965" bottom="0" header="0.19685039370078741" footer="0.19685039370078741"/>
  <pageSetup paperSize="9" scale="96" fitToWidth="1" fitToHeight="1" orientation="landscape" usePrinterDefaults="1" r:id="rId1"/>
  <headerFooter alignWithMargins="0"/>
  <rowBreaks count="2" manualBreakCount="2">
    <brk id="53" max="67" man="1"/>
    <brk id="86"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入力上の注意</vt:lpstr>
      <vt:lpstr>入力シート</vt:lpstr>
      <vt:lpstr>①申請書</vt:lpstr>
      <vt:lpstr>②営業経歴書</vt:lpstr>
      <vt:lpstr>③委任状</vt:lpstr>
      <vt:lpstr>④使用印鑑届</vt:lpstr>
      <vt:lpstr>⑤暴力団排除誓約書</vt:lpstr>
      <vt:lpstr>⑥登録票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2024-11-05T02:21:54Z</dcterms:created>
  <dcterms:modified xsi:type="dcterms:W3CDTF">2024-11-22T05:23:21Z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2024-11-22T05:23:21Z</vt:filetime>
  </property>
</Properties>
</file>